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d.docs.live.net/1ef9f3c655f01e43/Radna površina/KLIJENTI/OPĆINA NOVI GOLUBOVEC/JEDNOSTAVNA NABAVA - FITNESS IGRALIŠTE/"/>
    </mc:Choice>
  </mc:AlternateContent>
  <xr:revisionPtr revIDLastSave="0" documentId="8_{F2B20D9C-63DF-43A2-B012-DD1F71636846}" xr6:coauthVersionLast="47" xr6:coauthVersionMax="47" xr10:uidLastSave="{00000000-0000-0000-0000-000000000000}"/>
  <bookViews>
    <workbookView xWindow="-110" yWindow="-110" windowWidth="19420" windowHeight="11500" xr2:uid="{00000000-000D-0000-FFFF-FFFF00000000}"/>
  </bookViews>
  <sheets>
    <sheet name="NASLOVNA" sheetId="4" r:id="rId1"/>
    <sheet name="ODREDBE" sheetId="5" r:id="rId2"/>
    <sheet name="REKAPITULACIJA" sheetId="2" r:id="rId3"/>
    <sheet name="TROŠKOVNIK" sheetId="1" r:id="rId4"/>
  </sheets>
  <definedNames>
    <definedName name="Excel_BuiltIn_Print_Area_1" localSheetId="1">#REF!</definedName>
    <definedName name="Excel_BuiltIn_Print_Area_1">#REF!</definedName>
    <definedName name="_xlnm.Print_Area" localSheetId="0">NASLOVNA!$A$1:$J$55</definedName>
    <definedName name="_xlnm.Print_Area" localSheetId="1">ODREDBE!$A$1:$J$12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9" i="1" l="1"/>
  <c r="F38" i="1"/>
  <c r="F37" i="1"/>
  <c r="F36" i="1"/>
  <c r="F35" i="1"/>
  <c r="F34" i="1"/>
  <c r="F33" i="1"/>
  <c r="F27" i="1"/>
  <c r="F40" i="1" l="1"/>
  <c r="F28" i="1"/>
  <c r="F18" i="1"/>
  <c r="F32" i="1"/>
  <c r="F31" i="1"/>
  <c r="F30" i="1"/>
  <c r="F29" i="1"/>
  <c r="F23" i="1"/>
  <c r="F22" i="1"/>
  <c r="F21" i="1"/>
  <c r="F20" i="1"/>
  <c r="F19" i="1"/>
  <c r="F17" i="1"/>
  <c r="F16" i="1"/>
  <c r="F12" i="1"/>
  <c r="F13" i="1" s="1"/>
  <c r="F41" i="1" l="1"/>
  <c r="C14" i="2" s="1"/>
  <c r="F24" i="1"/>
  <c r="F43" i="1"/>
  <c r="C10" i="2"/>
  <c r="C12" i="2"/>
  <c r="C16" i="2" l="1"/>
  <c r="C18" i="2" s="1"/>
  <c r="C20" i="2" s="1"/>
</calcChain>
</file>

<file path=xl/sharedStrings.xml><?xml version="1.0" encoding="utf-8"?>
<sst xmlns="http://schemas.openxmlformats.org/spreadsheetml/2006/main" count="103" uniqueCount="84">
  <si>
    <t>INVESTITOR:</t>
  </si>
  <si>
    <t>Red. br.</t>
  </si>
  <si>
    <t>OPIS RADA</t>
  </si>
  <si>
    <t>Jed. mj.</t>
  </si>
  <si>
    <t>Količina</t>
  </si>
  <si>
    <t>Jed. cij.</t>
  </si>
  <si>
    <t>Ukupno</t>
  </si>
  <si>
    <t>1.</t>
  </si>
  <si>
    <t>PRIPREMNI RADOVI</t>
  </si>
  <si>
    <t>1.1.</t>
  </si>
  <si>
    <t>m'</t>
  </si>
  <si>
    <t>UKUPNO PRIPREMNI RADOVI :</t>
  </si>
  <si>
    <t>2.</t>
  </si>
  <si>
    <t>2.1.</t>
  </si>
  <si>
    <t>m2</t>
  </si>
  <si>
    <t>2.2.</t>
  </si>
  <si>
    <t>kom</t>
  </si>
  <si>
    <t>m3</t>
  </si>
  <si>
    <t>3.</t>
  </si>
  <si>
    <t>3.1.</t>
  </si>
  <si>
    <t>3.2.</t>
  </si>
  <si>
    <t>3.3.</t>
  </si>
  <si>
    <t>kg</t>
  </si>
  <si>
    <t>3.4.</t>
  </si>
  <si>
    <t>ZEMLJANI RADOVI</t>
  </si>
  <si>
    <t>Uređenje slabo nosivog temeljnog tla i posteljice polaganjem  netkanog geotekstila, vlačne čvrstoće. Uređenje slabo nosivog temeljnog tla i posteljice polaganjem geotekstila načina ugradnje (preklapanjem, zavarivanjem ili šivanjem) te kakvoće prema projektu, na prethodno poravnato tlo. Obračun je prema stvarnoj površini tla na koji je položen geotekstil (preklopi se ne uračunavaju) u četvornim metrima. U cijenu je uključen sav rad, nabava geotekstila i materijala za poravnavanje te ostalog potrebnog materijala, transporti i oprema za pripremu podloge i polaganje geotekstila, kao i ispitivanja i kontrola kakvoće. Prvi sloj nasipa koji se nanosi s čela u smjeru preklopa  obračunava se u stavci nasipa.  
• Sirovina,  polipropilen (PP),
• vlačna čvrstoća   24,0/21,6  kN/m,
istezanje pri max. opterećenju 80/80 %
Izvedba, kontrola kakvoće i obračun prema OTU 2-08.4.</t>
  </si>
  <si>
    <t>Prijevoz na stalno odlagalište iskopanog i utovarenog materijala tla "C" kategorije s utovarom i prijevozom na mjesto oporabe ili zbrinjavanja.  Količina prevezenog materijala mjeri se u  kubičnim metrima iskopanog sraslog materijala prema projektu i stvarno prevezenog na određenu udaljenost.  Izvedba, kontrola kakvoće i obračun prema OTU 2-07.</t>
  </si>
  <si>
    <t>UKUPNO ZEMLJANI RADOVI :</t>
  </si>
  <si>
    <t>Ugradnja rubnjaka (na podlozi od betona klase C 12/15) od predgotovljenih betonskih elemenata klase C 30/37, dimenzija 8/20 cm. Postavljanje rubnjaka prema detaljima iz projekta.  Obračun je po m1 izvedenog rubnjaka, a u cijeni je uključena izvedba podloge, nabava i doprema predgotovljenih elemenata i betona, privremeno uskladištenje i razvoz, svi prijevozi i prijenosi, priprema podloge, rad na ugradnji s obradom sljubnica, njega betona te sav potreban dodatni rad, oprema i materijal što je potreban za potpuno dovršenje stavke.  Izvedba, kontrola kakvoće i obračun prema OTU 3-04.7.1.</t>
  </si>
  <si>
    <t>SVEUKUPNO</t>
  </si>
  <si>
    <t xml:space="preserve">ZEMLJANI RADOVI </t>
  </si>
  <si>
    <t>UKUPNO :</t>
  </si>
  <si>
    <t>PDV 25%:</t>
  </si>
  <si>
    <t>SVEUKUPNO:</t>
  </si>
  <si>
    <t>3.5.</t>
  </si>
  <si>
    <t>3.6.</t>
  </si>
  <si>
    <t>3.7.</t>
  </si>
  <si>
    <t>3.8.</t>
  </si>
  <si>
    <t>Uređenje temeljnog tla mehaničkim zbijanjem nevezana tla, Sz≥100 %, Ms≥20 MN/m2.  Rad se mjeri i obračunava po četvornom metru stvarno uređenog temeljnog tla.  U cijenu je uključeno prethodno čišćenje te planiranje  i rad potreban za postizanje optimalne vlažnosti vezanih tala, vlaženjem ili rahljenjem i sušenjem, izravnavanje površine tla i zbijanje odgovarajućim sredstvima do tražene zbijenosti te sav rad, materijal i oprema potrebni za potpuno dovršenje stavke uključujući i ispitivanje i kontrolu kakvoće. Izvedba, kontrola kakvoće i obračun prema OTU 2-08.1.</t>
  </si>
  <si>
    <t>Izrada posteljice od kamenih materijala Sz≥100 %, Ms≥50 Mn/m2. Strojna izrada posteljice od kamenih materijala, usjeka ili završnog sloja nasipa, ujednačene nosivosti, s poravnanjem preostalih vrhova stijena nasipavanjem i razastiranjem izravnavajućeg sloja od čistog sitnijeg kamenog materijala, te planiranjem i zbijanjem do tražene zbijenosti. Izrada posteljice mora biti prema projektu, osobito obzirom na visinske kote, postignute nagibe i zbijenost materijala. Obračun je u četvornim metrima uređene i zbijene posteljice. U cijeni je uključen sav rad, materijal te prijevozi, potrebni za potpuno dovršenje uređene i zbijene posteljice, uključujući i ispitivanje i kontrolu kakvoće. Izvedba, kontrola kakvoće i obračun prema OTU 2-10 i 2-10.3.</t>
  </si>
  <si>
    <t xml:space="preserve">OTU 4.01, 7-01, 7-01.4
Izrada temelja opreme igrališta  betonom klase C 30/37. Izrada temelja u svemu prema nacrtima, detaljima i uvjetima iz projekta. Obračun je po m3 ugrađenog betona prema projektu, a u cijeni je uključena nabava betona, svi prijevozi i prijenosi, izrada, montaža i demontaža oplate i skele, rad na ugradnji i njezi betona, crpljenje vode, te sav drugi  rad, oprema i materijal potrebni za potpuno dovršenje stavke. </t>
  </si>
  <si>
    <t>komplet</t>
  </si>
  <si>
    <t>OPĆINA NOVI GOLUBOVEC</t>
  </si>
  <si>
    <t>Geodetski radovi iskolčenja planiranog fitness igrališta. Stavka obuhvaća iskolčenje građevine, održavanje točaka operativnog poligona i repera te sva geodetska mjerenja kojima se podaci iz projekta prenose na teren i obrnuto, osiguranje osi iskolčene trase, profiliranje, obnavljanje i održavanje iskolčenih oznaka na terenu u cijelom razdoblju od početka radova do predaje svih radova investitoru. Geodetski radovi obuhvaćaju i obnovu stalnih geodetskih točaka u području zahvata uključujući i sve potrebne radove za provedbu obnove sukladno zakonskoj regulativi. Obračun je po kompletu iskolčene građevine u skladu s projektom. Izvedba, kontrola kakvoće i obračun prema OTU 1-02.</t>
  </si>
  <si>
    <t>2.3.</t>
  </si>
  <si>
    <t>2.4.</t>
  </si>
  <si>
    <t>2.5.</t>
  </si>
  <si>
    <t>2.6.</t>
  </si>
  <si>
    <t>2.7.</t>
  </si>
  <si>
    <t>Izrada nasipa (uključuje nabavu materijala) od kamenih materijala, Sz≥100 %, Ms≥50 MN/m2, veličine zrna 0-31,5 mm, debljine minimalno 30 cm. Ovaj rad obuhvaća strojno nasipanje i razastiranje, prema potrebi vlaženje ili sušenje, planiranje nasipnih slojeva debljine i nagiba prema projektu odnosno utvrđenih pokusnom dionicom, te zbijanje s odgovarajućim sredstvima, a prema odredbama OTU. Obračun se mjeri u kubičnim metrima stvarno ugrađenog i zbijenog nasipa, a u cijenu je uključen sav rad na izradi nasipa i nabava materijala te planiranje pokosa nasipa i čišćenje okoline, sav ostali rad, transporti i oprema, kao i ispitivanja i kontrola kakvoće. Izvedba, kontrola kakvoće i obračun prema OTU 2-09.</t>
  </si>
  <si>
    <t>FITNESS IGRALIŠTE</t>
  </si>
  <si>
    <t xml:space="preserve">OTU 2-02.3
Strojni iskop tla za izradu temelja sprava fitness igrališta, u materijalu kategorije "C". Prema odredbama projekta s utovarom u prijevozno sredstvo i odvozom na mjesto oporabe ili zbrinjavanja. Rad se mjeri u kubičnim metrima stvarno iskopanog materijala, mjereno u sraslom stanju, a u jediničnu cijenu uračunati su svi radovi na iskopu materijala sa utovarom u prijevozna sredstva i odvozom na mjesto oporabe ili zbrinjavanja, radovi na uređenju i čišćenju pokosa, planiranje iskopanih i susjednih površina.  </t>
  </si>
  <si>
    <t xml:space="preserve">OTU 4.01, 7-01, 7-01.4
Izrada betonske ploče za ugradnju antitraumatske podloge betonom klase C 20/25, debljine 12 cm. Izrada betonske ploče u svemu prema nacrtima, detaljima i uvjetima iz projekta. Obračun je po m3 ugrađenog betona prema projektu, a u cijeni je uključena nabava betona, svi prijevozi i prijenosi, izrada, montaža i demontaža oplate i skele, rad na ugradnji i njezi betona, crpljenje vode, te sav drugi  rad, oprema i materijal potrebni za potpuno dovršenje stavke. </t>
  </si>
  <si>
    <t xml:space="preserve">OTU 4.01, 7-01, 7-01.4
Izrada temelja za postavu parkovnih klupa  betonom klase C 30/37. Izrada temelja u svemu prema nacrtima, detaljima i uvjetima iz projekta. Obračun je po m3 ugrađenog betona prema projektu, a u cijeni je uključena nabava betona, svi prijevozi i prijenosi, izrada, montaža i demontaža oplate i skele, rad na ugradnji i njezi betona, crpljenje vode, te sav drugi  rad, oprema i materijal potrebni za potpuno dovršenje stavke. </t>
  </si>
  <si>
    <t>3.9.</t>
  </si>
  <si>
    <t>UKUPNO FITNESS IGRALIŠTE :</t>
  </si>
  <si>
    <t xml:space="preserve">INVESTITOR: OPĆINA NOVI GOLUBOVEC                                               </t>
  </si>
  <si>
    <t xml:space="preserve">REKAPITULACIJA </t>
  </si>
  <si>
    <t>PONUDBENI TROŠKOVNIK</t>
  </si>
  <si>
    <t>Građevina:</t>
  </si>
  <si>
    <t>OPĆI TEHNIČKI UVJETI UZ TROŠKOVNIK:</t>
  </si>
  <si>
    <t>1. NAPOMENA - DNSH načela</t>
  </si>
  <si>
    <r>
      <rPr>
        <b/>
        <sz val="8"/>
        <rFont val="Arial"/>
        <family val="2"/>
      </rPr>
      <t>NAPOMENA:</t>
    </r>
    <r>
      <rPr>
        <sz val="8"/>
        <rFont val="Arial"/>
        <family val="2"/>
        <charset val="238"/>
      </rPr>
      <t xml:space="preserve">
Kod svih radova Izvođač je dužan držati se važećih zakona i propisa iz pojedine grupe radova, tehničkih uputa pojedinih proizvođača, koji moraju biti u skladu sa HRN i EU normama. </t>
    </r>
    <r>
      <rPr>
        <b/>
        <sz val="8"/>
        <rFont val="Arial"/>
        <family val="2"/>
      </rPr>
      <t>Umjesto svih navedenih normi mogu biti primijenjene jednakovrijedne norme!</t>
    </r>
    <r>
      <rPr>
        <sz val="8"/>
        <rFont val="Arial"/>
        <family val="2"/>
        <charset val="238"/>
      </rPr>
      <t xml:space="preserve">
Kod kalkuliranja cijena za pojedine radove izvođač mora uzeti u obzir sve faze radova, sve potrebne elemente i radnje koji čine tehnološku cjelinu izvedbe, jer se VTR neće priznavati zbog nepotpune kalkulacije cijene. Cijena kompleta odnosi se na završno ugrađenu stavku, uključivo sve materiijale koji se ugrađuju i koriste (osnovne i pomoćne materijale), sav potreban rad (osnovni i pomoćni) na izvedbi radova do potpune gotovosti i funkcionalnosti istih, sve transporte i prijenose do i na gradilištu sve do mjesta ugradbe, sva potrebna uskladištenja i zaštite, kao i sve drugo predviđeno mjerama zaštite na radu i pravilima struke.
Nužno je osigurati da se moraju poduzeti mjere za smanjenje emisije buke, prašine i onečišćujućih tvari tijekom građevinskih radova. Svi izvođači radova su dužni osigurati da građevinski dijelovi i materijali koji se koriste u obnovi zgrade ne sadrže azbest niti tvari koje izazivaju veliku zabrinutost, kako je utvrđeno na temelju popisa tvari za koje je potrebno odobrenje iz Priloga XIV. Uredbi (EZ) br. 1907/2006. Svi izvođači radova moraju osigurati da građevinski dijelovi i materijali korišteni u zgradi koji mogu doći u kontakt sa stanarima emitiraju manje od 0,06 mg formaldehida po m³ materijala ili komponente i manje od 0,001 mg, kategorija 1A i 1B kancerogeni hlapljivi organski spojevi po m³ materijala ili komponente, nakon ispitivanja u skladu s CEN / TS 16516 i ISO 16000-3 ili drugim usporedivim standardiziranim uvjetima ispitivanja i metodom određivanja. 
Nužno je osigurati da se moraju poduzeti mjere za smanjenje emisije buke, prašine i onečišćujućih tvari tijekom građevinskih radova. Svi izvođači radova su dužni osigurati da građevinski dijelovi i materijali koji se koriste u obnovi zgrade ne sadrže azbest niti tvari koje izazivaju veliku zabrinutost, kako je utvrđeno na temelju popisa tvari za koje je potrebno odobrenje iz Priloga XIV. Uredbi (EZ) br. 1907/2006. Svi izvođači radova moraju osigurati da građevinski dijelovi i materijali korišteni u zgradi koji mogu doći u kontakt sa stanarima emitiraju manje od 0,06 mg formaldehida po m³ materijala ili komponente i manje od 0,001 mg, kategorija 1A i 1B kancerogeni hlapljivi organski spojevi po m³ materijala ili komponente, nakon ispitivanja u skladu s CEN / TS 16516 i ISO 16000-3 ili drugim usporedivim standardiziranim uvjetima ispitivanja i metodom određivanja. Od gospodarskih subjekata koji izvode kapitalne radove zahtjeva se kako moraju osigurali da će najmanje 70% (težine) neopasnog građevinskog otpada i otpada od rušenja (isključujući prirodno nastali materijal naveden u kategoriji 17 05 04 na Europskom popisu otpada koji je uspostavljen Odlukom 2000/532/EZ) nastalom na gradilištu biti pripremljeno za ponovnu uporabu, recikliranje i oporabu drugog materijala, uključujući postupke zatrpavanja otpadom koji zamjenjuje druge.
Cijena kompleta odnosi se na završno ugrađenu stavku, uključivo sve materiijale koji se ugrađuju i koriste (osnovne i pomoćne materijale), sav potreban rad (osnovni i pomoćni) na izvedbi radova do potpune gotovosti i funkcionalnosti istih, sve transporte i prijenose do i na gradilištu sve do mjesta ugradbe, sva potrebna uskladištenja i zaštite, kao i sve drugo predviđeno mjerama zaštite na radu i pravilima struke.</t>
    </r>
  </si>
  <si>
    <t>IZGRADNJA I OPREMANJE FITNESS IGRALIŠTA 
U KRUGU POSTOJEĆEG IGRALIŠTA 
na dijelu kat.čest.br. 1869/9 i 1878/4, k.o. Veternica</t>
  </si>
  <si>
    <t>3.10.</t>
  </si>
  <si>
    <t>3.11.</t>
  </si>
  <si>
    <r>
      <t xml:space="preserve">Dobava i postava sprave za fitness na otvorenom tipa BICIKL I STEPER - oznaka u nacrtima 1. Proizvod pripada kategoriji sprava za rekreaciju i vježbanje na otvorenim prostorima. Oprema za osobe iznad 14 godina starosti ili sa ukupnom visinom većom od 1400 mm. Sprava je izrađena od čeličnih cijevi, profila i limova spojenih zavarivanjem i vijčanom vezom u funkcionalnu cjelinu, temeljena sidrenim vijcima na čvrstu podlogu. Proizvod je protivkorozije zaštićen postupkom cinčanja i dodatno plastifikacijom u boji RAL karti.
Proizvod je dizajniran u dvije različite funkcije, kako bi ga mogle koristiti dvije osobe. Omogućuje kretanje, istezanje i vježbanje zglobova i mišića u području noge, lista i kuka. Povećava protok krvi u tijelu i osigurava više kisika stanicama.
Dimenzije: 60 x 160 x h 140 cm. Dozvoljeno odstupanje u </t>
    </r>
    <r>
      <rPr>
        <sz val="8"/>
        <rFont val="Arial"/>
        <family val="2"/>
      </rPr>
      <t>dimenzijama ±</t>
    </r>
    <r>
      <rPr>
        <sz val="8"/>
        <rFont val="Arial"/>
        <family val="2"/>
        <charset val="238"/>
      </rPr>
      <t>5%. Obračun se vrši po komadu dopremljene i postavljene fitness sprave.</t>
    </r>
  </si>
  <si>
    <t>Dobava i postava sprave za fitness na otvorenom tipa BOČNA NJIHALICA ZA DVOJE - oznaka u nacrtima 2. Proizvod pripada kategoriji sprava za rekreaciju i vježbanje na otvorenim prostorima. Oprema za osobe iznad 14 godina starosti ili sa ukupnom visinom većom od 1400 mm. Sprava je izrađena od čeličnih cijevi, profila i limova spojenih zavarivanjem i vijčanom vezom u funkcionalnu cjelinu, temeljena sidrenim vijcima na čvrstu podlogu. Proizvod je protivkorozije zaštićen postupkom cinčanja i dodatno plastifikacijom u boji RAL karti.
Korisnik stoji i isteže struk na obje strane. Na taj način, aktiviraju se mišići i zglobovi lumbalne regije i kralježnice. Omogućuje treniranje i jačanje unutarnjih i vanjskih mišića u tim područjima. Omogućuje rad zglobova. Povećava krvnu cirkulaciju i povećava protok kisika u stanicama.
Dimenzije: 60 x 130 x h 130 cm. Dozvoljeno odstupanje u dimenzijama ±5%. Obračun se vrši po komadu dopremljene i postavljene fitness sprave.</t>
  </si>
  <si>
    <t>3.12.</t>
  </si>
  <si>
    <t>3.13.</t>
  </si>
  <si>
    <t>3.14.</t>
  </si>
  <si>
    <t>Dobava i postava sprave za fitness na otvorenom tipa DVOSTRUKI SKI - oznaka u nacrtima 3. Proizvod pripada kategoriji sprava za rekreaciju i vježbanje na otvorenim prostorima. Oprema za osobe iznad 14 godina starosti ili sa ukupnom visinom većom od 1400 mm. Sprava je izrađena od čeličnih cijevi, profila i limova spojenih zavarivanjem i vijčanom vezom u funkcionalnu cjelinu, temeljena sidrenim vijcima na čvrstu podlogu. Proizvod je protivkorozije zaštićen postupkom cinčanja i dodatno plastifikacijom u boji RAL karti.
Dizajnirana je tako da je mogu koristiti dvije osobe u jednoj funkciji. Korisnici pomiču noge naprijed i nazad držeći ručke. Na taj način, oponašaju umjetni hod. Može koristiti s jednom osobom ili s dvije osobe koje se nalaze jedna naspram druge. Na taj način aktiviraju se mišići i zglobovi ruku i nogu. Također, jača zglobove kuka njihovim vježbanjem. Omogućuje treniranje i jačanje unutarnjih i vanjskih mišića u tim područjima. Potiče rad zglobova, ubrzava krvnu cirkulaciju i povećava protok kisika stanicama.
Dimenzije: 90 x 150 x 160 cm. Dozvoljeno odstupanje u dimenzijama ±5%. Obračun se vrši po komadu dopremljene i postavljene fitness sprave.</t>
  </si>
  <si>
    <t>Dobava i postava sprave za fitness na otvorenom tipa ZRAČNA HODALICA - oznaka u nacrtima 4. Proizvod pripada kategoriji sprava za rekreaciju i vježbanje na otvorenim prostorima. Oprema za osobe iznad 14 godina starosti ili sa ukupnom visinom većom od 1400 mm. Sprava je izrađena od čeličnih cijevi, profila i limova spojenih zavarivanjem i vijčanom vezom u funkcionalnu cjelinu, temeljena sidrenim vijcima na čvrstu podlogu. Proizvod je protivkorozije zaštićen postupkom cinčanja i dodatno plastifikacijom u boji RAL karti.
Hodalica dizajnirana je tako da je može koristiti jedna osoba u jednoj funkciji. Korisnik pomiče noge naprijed i nazad držeći metalnu šipku. Na taj način, oponaša umjetni hod. Aktivira mišiće i zglobove nogu te također jača zglobove kuka njihovim vježbanjem. Omogućuje treniranje i jačanje unutarnjih i vanjskih mišića u tim područjima. Potiče rad zglobova. Povećava krvnu cirkulaciju i poboljšava protok kisika u stanicama.
Dimenzije: 50 x 110 x h 130 cm. Dozvoljeno odstupanje u dimenzijama ±5%. Obračun se vrši po komadu dopremljene i postavljene fitness sprave.</t>
  </si>
  <si>
    <t>Dobava i postava sprave za fitness na otvorenom tipa VESLARICA - oznaka u nacrtima 5. Proizvod pripada kategoriji sprava za rekreaciju i vježbanje na otvorenim prostorima. Oprema za osobe iznad 14 godina starosti ili sa ukupnom visinom većom od 1400 mm. Sprava je izrađena od čeličnih cijevi, profila i limova spojenih zavarivanjem i vijčanom vezom u funkcionalnu cjelinu, temeljena sidrenim vijcima na čvrstu podlogu. Proizvod je protivkorozije zaštićen postupkom cinčanja i dodatno plastifikacijom u boji RAL karti.
Sprava za veslanje dizajnirana je tako da je može koristiti jedna osoba u jednoj funkciji. Korisnik povlači i gura prema sebi držeći ručke. Na taj način, fleksira tijelo oponašajući pokret veslanja. Korištenjem, aktiviraju se i istežu mišići ruku, ramena, leđa, trbuha te zglobovi. Omogućuje treniranje i jačanje unutarnjih i vanjskih mišića u tim područjima. Potiče rad zglobova. Povećava krvnu cirkulaciju i poboljšava protok kisika u stanicama.
Dimenzije: 80 x 130 x h 70 cm. Dozvoljeno odstupanje u dimenzijama ±5%. Obračun se vrši po komadu dopremljene i postavljene fitness sprave.</t>
  </si>
  <si>
    <t>Dobava i postava sprave za fitness na otvorenom tipa SPRAVA ZA KALISTENIKU - oznaka u nacrtima 6. Proizvod pripada kategoriji sprava za rekreaciju i vježbanje na otvorenim prostorima. Oprema za osobe iznad 14 godina starosti ili sa ukupnom visinom većom od 1400 mm. Sprava je izrađena od čeličnih cijevi, profila i limova spojenih zavarivanjem i vijčanom vezom u funkcionalnu cjelinu, temeljena sidrenim vijcima na čvrstu podlogu. Proizvod je protivkorozije zaštićen postupkom cinčanja i dodatno plastifikacijom u boji RAL karti.
Vrste vježbi:
Vertikalne ljestve, trovisinsko vratilo i ravna klupa.
Dimenzije (š,d,v): 233x348x241 cm. Dozvoljeno odstupanje u dimenzijama ±5%. Obračun se vrši po komadu dopremljene i postavljene fitness sprave.</t>
  </si>
  <si>
    <t>Dobava i postava SETA ZA SJEDENJE (STOL + KLUPE) - oznaka u nacrtima 8. Set za sjedenje namijenjen za vanjsku upotrebu, izrađen od drveta sa čeličnom konstrukcijom.  Otporan na vremenske uvjete.
Dimenzije kompleta (DxŠxV): 198 cm × 135 cm × 81 cm.
Materijali: drvo zaštićeno dubinskom impregnacijom, čelična konstrukcija zaštićena toplim cinčanjem i plastifikacijom. Dozvoljeno odstupanje u dimenzijama ±5%. Obračun se vrši po komadu dopremljenog i postavljenog seta za sjedenje.</t>
  </si>
  <si>
    <t xml:space="preserve">Dobava i postava POLUKRUŽNE KLUPE za sjedenje - oznaka u nactima 7. Klupa je namjenjena za vanjsku upotrebu izračena od betonskih oslonaca obloženih kulirom te drvenog sjedišta na čeličnoj podkonstrukciji. Otporna na vremenske uvjete. 
Dimenzije (DxŠxV): 242 cm x 55 cm x 44 cm.
Materijali: drvo zaštićeno dubinskom impregnacijom, čelična konstrukcija zaštićena toplim cinčanjem i plastifikacijom, betonski oslonci obrađeni kulirom u sivoj nijansi. Dozvoljeno odstupanje u dimenzijama ±5%. Obračun se vrši po komadu dopremljene i postavljene polukružne klupe.
</t>
  </si>
  <si>
    <t>Strojni široki iskop tla na lokaciji obuhvata, u materijalu kategorije "C". Prema odredbama projekta u debljini sloja cca. 30 cm s utovarom u prijevozno sredstvo. Rad se mjeri u kubičnim metrima stvarno iskopanog materijala, mjereno u sraslom stanju, a u jediničnu cijenu uračunati su svi radovi na iskopu materijala sa utovarom u prijevozna sredstva, radovi na uređenju i čišćenju pokosa od labilnih blokova i rastresitog materijala, planiranje iskopanih i susjednih površina.  Izvedba, kontrola kakvoće i obračun prema OTU 2-02. Obračun radova po metru kubnom.</t>
  </si>
  <si>
    <t>Strojni površinski iskop humusa s utovarom i odvozom na mjesto oporabe ili zbrinjavanja, razastiranjem i planiranjem iskopanog humusa na mjestu oporabe ili zbrinjavanja. U debljini prema projektu odnosno cca. 20 cm, ili iznimno stvarne debljine prema uputama nadzornog inženjera. Rad se mjeri u kubičnim metrima stvarno iskopanog humusa, mjereno u sraslom stanju. Izvedba, kontrola kakvoće i obračun prema OTU 2-01. Obračun radova po metru kubnom.</t>
  </si>
  <si>
    <t>2.8.</t>
  </si>
  <si>
    <t>Dobava, dovoz, čišćenje, ispravljanje, savijanje, montaža i vezivanje armature od rebrastog betonskog čelika kvalitete B 500B za temelje opreme i armaturne mreže (zavarena mreža) Q335 za ploču. Armaturu prije betoniranja pregledava nadzorni inženjer. Jedinična cijena uključuje sve potrebno za funkcionalnu izvedbu.
Obračun se vrši po kg ugrađene armature.</t>
  </si>
  <si>
    <t>Izrada, dobava i ugradnja gumene antitraumatske podloge debljine sloja 4,5 cm na prethodno pripremljenoj betonskoj podlozi, prema projektu. Gumena antistres podloga ljepi se u pločama kao predgotovljen proizvod na betonsku podlogu, na površinama unutar igrališta predviđenim projektom. Mora imati uvjerenje o kvaliteti da udovoljava zahtjevima europske norme EN 1177. Prije ugradnje potrebno je uvjerenje o kvaliteti predati nadzornom inženjeru te nakon njegovog odobrenja pristupiti ugradnji. Rad obuhvaća: 
-dobavu i prijevoz na mjesto ugradnje zaštitne gumene podloge 
-ugradnju prema uputama proizvođača.
Obračun po m2 izvedene podloge.</t>
  </si>
  <si>
    <t>Projekt predmetne izgradnje i opremanja fitness igrališta u sklopu postojećeg igrališta u Novom Golubovcu izrađen je prema smjernicama DNSH (eng. „Do no significant harm“ – „ne nanosi značajnu štetu“), stoga izvedba projekta također treba biti prema projektiranim načelima a koju će kontrolirati nadzorni inženjer - ublažavanje klimatskih promjena, prilagođavanje klimatskim promjenama, održiva uporaba i zaštita vodnih i morskih resursa, kružno gospodarstvo, uključujući prevenciju otpada i recikliranje, prevencija onečišćenja i kontrola zraka, vode ili tla, zaštita i obnova biološke raznolikosti i ekosustava. Izvođač je na kraju radova dužan dati izjavu da su svi radovi izvedeni sukladno DNSH načelima.</t>
  </si>
  <si>
    <t xml:space="preserve">Izvođač koji će provoditi izgradnju mora osigurati da građevinski dijelovi i materijali korišteni u zgradi, koji mogu doći u kontakt sa korisnicima građevine, emitiraju manje od 0,06 mg formaldehida po m3 materijala ili komponente i manje od 0,001 mg kategorija 1A i 1B kancerogenih hlapljivih organskih spojeva po m3
 materijala ili komponente, nakon ispitivanja u skladu s CEN / TS 16516 i ISO 16000-3 ili drugim usporedivim standardiziranim uvjetima ispitivanja i metodom određivanja. Cijena svih ispitivanja i dokazivanja navedenog mora biti uključena u cijenu nuđenja radova. Naknadna potraživanja za navedene radove neće se uvažiti.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</si>
</sst>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k_n_-;\-* #,##0.00\ _k_n_-;_-* &quot;-&quot;??\ _k_n_-;_-@_-"/>
    <numFmt numFmtId="165" formatCode="#,##0.00\ &quot;kn&quot;"/>
    <numFmt numFmtId="166" formatCode="_-* #,##0.00\ [$€-1]_-;\-* #,##0.00\ [$€-1]_-;_-* &quot;-&quot;??\ [$€-1]_-;_-@_-"/>
  </numFmts>
  <fonts count="22" x14ac:knownFonts="1">
    <font>
      <sz val="11"/>
      <color theme="1"/>
      <name val="Calibri"/>
      <family val="2"/>
      <charset val="238"/>
      <scheme val="minor"/>
    </font>
    <font>
      <sz val="11"/>
      <color theme="1"/>
      <name val="Calibri"/>
      <family val="2"/>
      <charset val="238"/>
      <scheme val="minor"/>
    </font>
    <font>
      <sz val="8"/>
      <name val="Arial"/>
      <family val="2"/>
      <charset val="238"/>
    </font>
    <font>
      <b/>
      <sz val="8"/>
      <name val="Arial"/>
      <family val="2"/>
      <charset val="238"/>
    </font>
    <font>
      <sz val="8"/>
      <color rgb="FFFF0000"/>
      <name val="Arial"/>
      <family val="2"/>
      <charset val="238"/>
    </font>
    <font>
      <sz val="10"/>
      <name val="Arial"/>
      <family val="2"/>
      <charset val="238"/>
    </font>
    <font>
      <sz val="7"/>
      <name val="Arial"/>
      <family val="2"/>
      <charset val="238"/>
    </font>
    <font>
      <sz val="26"/>
      <name val="Arial Black"/>
      <family val="2"/>
    </font>
    <font>
      <sz val="18"/>
      <name val="Arial Black"/>
      <family val="2"/>
      <charset val="238"/>
    </font>
    <font>
      <sz val="12"/>
      <name val="Arial"/>
      <family val="2"/>
      <charset val="238"/>
    </font>
    <font>
      <b/>
      <sz val="14"/>
      <name val="Arial"/>
      <family val="2"/>
      <charset val="238"/>
    </font>
    <font>
      <b/>
      <sz val="14"/>
      <name val="Arial"/>
      <family val="2"/>
    </font>
    <font>
      <sz val="14"/>
      <name val="Arial"/>
      <family val="2"/>
    </font>
    <font>
      <sz val="14"/>
      <name val="Arial"/>
      <family val="2"/>
      <charset val="238"/>
    </font>
    <font>
      <b/>
      <sz val="10"/>
      <name val="Arial"/>
      <family val="2"/>
    </font>
    <font>
      <sz val="10"/>
      <color rgb="FFFF0000"/>
      <name val="Arial"/>
      <family val="2"/>
    </font>
    <font>
      <b/>
      <sz val="10"/>
      <color rgb="FFFF0000"/>
      <name val="Arial"/>
      <family val="2"/>
    </font>
    <font>
      <sz val="10"/>
      <name val="Arial"/>
      <family val="2"/>
    </font>
    <font>
      <sz val="9"/>
      <name val="Arial"/>
      <family val="2"/>
    </font>
    <font>
      <b/>
      <sz val="10"/>
      <name val="Arial"/>
      <family val="2"/>
      <charset val="238"/>
    </font>
    <font>
      <b/>
      <sz val="8"/>
      <name val="Arial"/>
      <family val="2"/>
    </font>
    <font>
      <sz val="8"/>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D9D9D9"/>
        <bgColor indexed="64"/>
      </patternFill>
    </fill>
  </fills>
  <borders count="4">
    <border>
      <left/>
      <right/>
      <top/>
      <bottom/>
      <diagonal/>
    </border>
    <border>
      <left/>
      <right/>
      <top style="thin">
        <color auto="1"/>
      </top>
      <bottom style="thin">
        <color auto="1"/>
      </bottom>
      <diagonal/>
    </border>
    <border>
      <left/>
      <right/>
      <top style="thin">
        <color auto="1"/>
      </top>
      <bottom/>
      <diagonal/>
    </border>
    <border>
      <left/>
      <right/>
      <top/>
      <bottom style="thin">
        <color indexed="64"/>
      </bottom>
      <diagonal/>
    </border>
  </borders>
  <cellStyleXfs count="5">
    <xf numFmtId="0" fontId="0" fillId="0" borderId="0"/>
    <xf numFmtId="164" fontId="1" fillId="0" borderId="0" applyFont="0" applyFill="0" applyBorder="0" applyAlignment="0" applyProtection="0"/>
    <xf numFmtId="0" fontId="2" fillId="0" borderId="0">
      <alignment horizontal="justify"/>
    </xf>
    <xf numFmtId="0" fontId="5" fillId="0" borderId="0">
      <alignment wrapText="1"/>
    </xf>
    <xf numFmtId="0" fontId="1" fillId="0" borderId="0"/>
  </cellStyleXfs>
  <cellXfs count="92">
    <xf numFmtId="0" fontId="0" fillId="0" borderId="0" xfId="0"/>
    <xf numFmtId="49" fontId="2" fillId="0" borderId="0" xfId="0" applyNumberFormat="1" applyFont="1" applyAlignment="1">
      <alignment horizontal="center" vertical="center" wrapText="1"/>
    </xf>
    <xf numFmtId="49" fontId="2" fillId="0" borderId="0" xfId="0" applyNumberFormat="1" applyFont="1" applyAlignment="1">
      <alignment horizontal="left" vertical="center" wrapText="1"/>
    </xf>
    <xf numFmtId="49" fontId="2" fillId="0" borderId="0" xfId="2" applyNumberFormat="1" applyAlignment="1">
      <alignment horizontal="center" vertical="center"/>
    </xf>
    <xf numFmtId="49" fontId="3" fillId="2" borderId="1" xfId="2" applyNumberFormat="1" applyFont="1" applyFill="1" applyBorder="1" applyAlignment="1">
      <alignment horizontal="center" vertical="center" textRotation="90" wrapText="1"/>
    </xf>
    <xf numFmtId="49" fontId="2" fillId="0" borderId="1" xfId="2" applyNumberFormat="1" applyBorder="1" applyAlignment="1">
      <alignment horizontal="center" vertical="center"/>
    </xf>
    <xf numFmtId="49" fontId="3" fillId="3" borderId="1" xfId="2" applyNumberFormat="1" applyFont="1" applyFill="1" applyBorder="1" applyAlignment="1">
      <alignment horizontal="center" vertical="center"/>
    </xf>
    <xf numFmtId="49" fontId="2" fillId="4" borderId="1" xfId="2" applyNumberFormat="1" applyFill="1" applyBorder="1" applyAlignment="1">
      <alignment horizontal="center" vertical="center"/>
    </xf>
    <xf numFmtId="49" fontId="2" fillId="0" borderId="0" xfId="0" applyNumberFormat="1" applyFont="1" applyAlignment="1">
      <alignment horizontal="justify" vertical="center" wrapText="1"/>
    </xf>
    <xf numFmtId="49" fontId="2" fillId="0" borderId="0" xfId="2" applyNumberFormat="1" applyAlignment="1">
      <alignment horizontal="justify" vertical="center"/>
    </xf>
    <xf numFmtId="49" fontId="3" fillId="2" borderId="1" xfId="2" applyNumberFormat="1" applyFont="1" applyFill="1" applyBorder="1" applyAlignment="1">
      <alignment horizontal="center" vertical="center" wrapText="1"/>
    </xf>
    <xf numFmtId="49" fontId="2" fillId="0" borderId="1" xfId="2" applyNumberFormat="1" applyBorder="1" applyAlignment="1">
      <alignment horizontal="justify" vertical="center"/>
    </xf>
    <xf numFmtId="49" fontId="3" fillId="3" borderId="1" xfId="2" applyNumberFormat="1" applyFont="1" applyFill="1" applyBorder="1" applyAlignment="1">
      <alignment horizontal="justify" vertical="center"/>
    </xf>
    <xf numFmtId="0" fontId="3" fillId="4" borderId="1" xfId="2" applyFont="1" applyFill="1" applyBorder="1" applyAlignment="1">
      <alignment wrapText="1"/>
    </xf>
    <xf numFmtId="0" fontId="3" fillId="0" borderId="1" xfId="2" applyFont="1" applyBorder="1" applyAlignment="1">
      <alignment wrapText="1"/>
    </xf>
    <xf numFmtId="0" fontId="2" fillId="0" borderId="1" xfId="0" applyFont="1" applyBorder="1" applyAlignment="1">
      <alignment horizontal="left" vertical="top" wrapText="1"/>
    </xf>
    <xf numFmtId="0" fontId="2" fillId="0" borderId="0" xfId="2" applyAlignment="1">
      <alignment wrapText="1"/>
    </xf>
    <xf numFmtId="0" fontId="2" fillId="0" borderId="0" xfId="0" applyFont="1" applyAlignment="1">
      <alignment vertical="top" wrapText="1"/>
    </xf>
    <xf numFmtId="49" fontId="2" fillId="0" borderId="1" xfId="2" applyNumberFormat="1" applyBorder="1" applyAlignment="1">
      <alignment horizontal="center"/>
    </xf>
    <xf numFmtId="164" fontId="2" fillId="0" borderId="0" xfId="1" applyFont="1" applyBorder="1" applyAlignment="1">
      <alignment horizontal="center" vertical="center" wrapText="1"/>
    </xf>
    <xf numFmtId="164" fontId="2" fillId="0" borderId="0" xfId="1" applyFont="1" applyBorder="1" applyAlignment="1">
      <alignment horizontal="center" vertical="center"/>
    </xf>
    <xf numFmtId="164" fontId="3" fillId="2" borderId="1" xfId="1" applyFont="1" applyFill="1" applyBorder="1" applyAlignment="1">
      <alignment horizontal="center" vertical="center" wrapText="1"/>
    </xf>
    <xf numFmtId="164" fontId="2" fillId="0" borderId="1" xfId="1" applyFont="1" applyBorder="1" applyAlignment="1">
      <alignment horizontal="center" vertical="center"/>
    </xf>
    <xf numFmtId="164" fontId="3" fillId="3" borderId="1" xfId="1" applyFont="1" applyFill="1" applyBorder="1" applyAlignment="1">
      <alignment horizontal="center" vertical="center"/>
    </xf>
    <xf numFmtId="164" fontId="2" fillId="0" borderId="1" xfId="1" applyFont="1" applyBorder="1" applyAlignment="1">
      <alignment horizontal="center"/>
    </xf>
    <xf numFmtId="164" fontId="2" fillId="4" borderId="1" xfId="1" applyFont="1" applyFill="1" applyBorder="1" applyAlignment="1">
      <alignment horizontal="center" vertical="center"/>
    </xf>
    <xf numFmtId="164" fontId="2" fillId="0" borderId="1" xfId="1" applyFont="1" applyFill="1" applyBorder="1" applyAlignment="1">
      <alignment horizontal="center" vertical="center"/>
    </xf>
    <xf numFmtId="164" fontId="2" fillId="0" borderId="1" xfId="1" applyFont="1" applyFill="1" applyBorder="1" applyAlignment="1">
      <alignment horizontal="center"/>
    </xf>
    <xf numFmtId="164" fontId="3" fillId="0" borderId="1" xfId="1" applyFont="1" applyFill="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wrapText="1"/>
    </xf>
    <xf numFmtId="164" fontId="2" fillId="0" borderId="0" xfId="1" applyFont="1" applyAlignment="1">
      <alignment wrapText="1"/>
    </xf>
    <xf numFmtId="164" fontId="2" fillId="0" borderId="0" xfId="1" applyFont="1" applyAlignment="1">
      <alignment horizontal="right" wrapText="1"/>
    </xf>
    <xf numFmtId="0" fontId="2" fillId="5" borderId="1" xfId="0" applyFont="1" applyFill="1" applyBorder="1" applyAlignment="1">
      <alignment wrapText="1"/>
    </xf>
    <xf numFmtId="164" fontId="2" fillId="5" borderId="1" xfId="1" applyFont="1" applyFill="1" applyBorder="1" applyAlignment="1">
      <alignment wrapText="1"/>
    </xf>
    <xf numFmtId="0" fontId="2" fillId="0" borderId="1" xfId="0" applyFont="1" applyBorder="1" applyAlignment="1">
      <alignment wrapText="1"/>
    </xf>
    <xf numFmtId="49" fontId="3" fillId="0" borderId="1" xfId="2" applyNumberFormat="1" applyFont="1" applyBorder="1" applyAlignment="1">
      <alignment horizontal="center" vertical="center" wrapText="1"/>
    </xf>
    <xf numFmtId="164" fontId="2" fillId="0" borderId="1" xfId="1" applyFont="1" applyFill="1" applyBorder="1" applyAlignment="1">
      <alignment wrapText="1"/>
    </xf>
    <xf numFmtId="0" fontId="3" fillId="5" borderId="1" xfId="0" applyFont="1" applyFill="1" applyBorder="1" applyAlignment="1">
      <alignment horizontal="center" wrapText="1"/>
    </xf>
    <xf numFmtId="49" fontId="3" fillId="5" borderId="1" xfId="2" applyNumberFormat="1" applyFont="1" applyFill="1" applyBorder="1" applyAlignment="1">
      <alignment horizontal="left" wrapText="1"/>
    </xf>
    <xf numFmtId="0" fontId="3" fillId="0" borderId="1" xfId="0" applyFont="1" applyBorder="1" applyAlignment="1">
      <alignment horizontal="center" wrapText="1"/>
    </xf>
    <xf numFmtId="49" fontId="3" fillId="0" borderId="1" xfId="2" applyNumberFormat="1" applyFont="1" applyBorder="1" applyAlignment="1">
      <alignment horizontal="left" wrapText="1"/>
    </xf>
    <xf numFmtId="0" fontId="3" fillId="5" borderId="1" xfId="2" applyFont="1" applyFill="1" applyBorder="1" applyAlignment="1">
      <alignment wrapText="1"/>
    </xf>
    <xf numFmtId="0" fontId="2" fillId="4" borderId="1" xfId="0" applyFont="1" applyFill="1" applyBorder="1" applyAlignment="1">
      <alignment wrapText="1"/>
    </xf>
    <xf numFmtId="0" fontId="3" fillId="4" borderId="1" xfId="2" applyFont="1" applyFill="1" applyBorder="1" applyAlignment="1">
      <alignment horizontal="right" wrapText="1"/>
    </xf>
    <xf numFmtId="0" fontId="2" fillId="3" borderId="1" xfId="0" applyFont="1" applyFill="1" applyBorder="1" applyAlignment="1">
      <alignment wrapText="1"/>
    </xf>
    <xf numFmtId="0" fontId="3" fillId="3" borderId="1" xfId="2" applyFont="1" applyFill="1" applyBorder="1" applyAlignment="1">
      <alignment horizontal="right" wrapText="1"/>
    </xf>
    <xf numFmtId="0" fontId="2" fillId="0" borderId="2" xfId="2" applyBorder="1" applyAlignment="1">
      <alignment horizontal="justify" vertical="top" wrapText="1"/>
    </xf>
    <xf numFmtId="49" fontId="4" fillId="0" borderId="0" xfId="3" applyNumberFormat="1" applyFont="1" applyAlignment="1">
      <alignment horizontal="center" vertical="top" wrapText="1"/>
    </xf>
    <xf numFmtId="49" fontId="4" fillId="0" borderId="0" xfId="3" applyNumberFormat="1" applyFont="1" applyAlignment="1">
      <alignment horizontal="justify" vertical="top" wrapText="1"/>
    </xf>
    <xf numFmtId="49" fontId="4" fillId="0" borderId="0" xfId="3" applyNumberFormat="1" applyFont="1" applyAlignment="1">
      <alignment horizontal="center" wrapText="1"/>
    </xf>
    <xf numFmtId="2" fontId="4" fillId="0" borderId="0" xfId="3" applyNumberFormat="1" applyFont="1" applyAlignment="1">
      <alignment horizontal="center" wrapText="1"/>
    </xf>
    <xf numFmtId="4" fontId="4" fillId="0" borderId="0" xfId="3" applyNumberFormat="1" applyFont="1" applyAlignment="1">
      <alignment horizontal="center" wrapText="1"/>
    </xf>
    <xf numFmtId="165" fontId="2" fillId="0" borderId="0" xfId="3" applyNumberFormat="1" applyFont="1" applyAlignment="1">
      <alignment horizontal="center" wrapText="1"/>
    </xf>
    <xf numFmtId="0" fontId="5" fillId="0" borderId="0" xfId="3">
      <alignment wrapText="1"/>
    </xf>
    <xf numFmtId="0" fontId="6" fillId="0" borderId="0" xfId="3" applyFont="1" applyAlignment="1">
      <alignment vertical="top" wrapText="1"/>
    </xf>
    <xf numFmtId="0" fontId="5" fillId="0" borderId="3" xfId="3" applyBorder="1">
      <alignment wrapText="1"/>
    </xf>
    <xf numFmtId="0" fontId="9" fillId="0" borderId="0" xfId="3" applyFont="1" applyAlignment="1">
      <alignment horizontal="right" vertical="center" wrapText="1"/>
    </xf>
    <xf numFmtId="0" fontId="13" fillId="0" borderId="0" xfId="3" applyFont="1" applyAlignment="1">
      <alignment vertical="center" wrapText="1"/>
    </xf>
    <xf numFmtId="0" fontId="13" fillId="0" borderId="0" xfId="3" applyFont="1" applyAlignment="1">
      <alignment horizontal="right" vertical="center" wrapText="1"/>
    </xf>
    <xf numFmtId="0" fontId="5" fillId="0" borderId="0" xfId="3" applyAlignment="1">
      <alignment vertical="center" wrapText="1"/>
    </xf>
    <xf numFmtId="0" fontId="15" fillId="0" borderId="0" xfId="3" applyFont="1">
      <alignment wrapText="1"/>
    </xf>
    <xf numFmtId="0" fontId="16" fillId="0" borderId="0" xfId="3" applyFont="1" applyAlignment="1">
      <alignment horizontal="justify" vertical="center" wrapText="1"/>
    </xf>
    <xf numFmtId="0" fontId="19" fillId="0" borderId="0" xfId="3" applyFont="1" applyAlignment="1">
      <alignment horizontal="left"/>
    </xf>
    <xf numFmtId="0" fontId="12" fillId="0" borderId="0" xfId="3" applyFont="1" applyAlignment="1">
      <alignment vertical="center" wrapText="1"/>
    </xf>
    <xf numFmtId="0" fontId="10" fillId="0" borderId="0" xfId="3" applyFont="1" applyAlignment="1">
      <alignment vertical="center" wrapText="1"/>
    </xf>
    <xf numFmtId="0" fontId="2" fillId="0" borderId="1" xfId="0" applyFont="1" applyBorder="1" applyAlignment="1">
      <alignment horizontal="justify" vertical="top" wrapText="1"/>
    </xf>
    <xf numFmtId="166" fontId="3" fillId="4" borderId="1" xfId="1" applyNumberFormat="1" applyFont="1" applyFill="1" applyBorder="1" applyAlignment="1">
      <alignment horizontal="center" vertical="center"/>
    </xf>
    <xf numFmtId="164" fontId="20" fillId="5" borderId="1" xfId="1" applyFont="1" applyFill="1" applyBorder="1" applyAlignment="1">
      <alignment wrapText="1"/>
    </xf>
    <xf numFmtId="164" fontId="20" fillId="0" borderId="1" xfId="1" applyFont="1" applyFill="1" applyBorder="1" applyAlignment="1">
      <alignment wrapText="1"/>
    </xf>
    <xf numFmtId="164" fontId="20" fillId="4" borderId="1" xfId="1" applyFont="1" applyFill="1" applyBorder="1" applyAlignment="1">
      <alignment wrapText="1"/>
    </xf>
    <xf numFmtId="164" fontId="20" fillId="0" borderId="0" xfId="1" applyFont="1" applyAlignment="1">
      <alignment wrapText="1"/>
    </xf>
    <xf numFmtId="164" fontId="20" fillId="3" borderId="1" xfId="1" applyFont="1" applyFill="1" applyBorder="1" applyAlignment="1">
      <alignment wrapText="1"/>
    </xf>
    <xf numFmtId="0" fontId="5" fillId="0" borderId="0" xfId="3" applyAlignment="1">
      <alignment horizontal="center" vertical="center" wrapText="1"/>
    </xf>
    <xf numFmtId="0" fontId="5" fillId="0" borderId="0" xfId="3" applyAlignment="1">
      <alignment horizontal="center" wrapText="1"/>
    </xf>
    <xf numFmtId="0" fontId="13" fillId="0" borderId="0" xfId="3" applyFont="1" applyAlignment="1">
      <alignment horizontal="right" vertical="center" wrapText="1"/>
    </xf>
    <xf numFmtId="0" fontId="10" fillId="0" borderId="0" xfId="3" applyFont="1" applyAlignment="1">
      <alignment horizontal="right" vertical="center" wrapText="1"/>
    </xf>
    <xf numFmtId="0" fontId="3" fillId="0" borderId="0" xfId="3" applyFont="1" applyAlignment="1">
      <alignment horizontal="left" vertical="top" wrapText="1"/>
    </xf>
    <xf numFmtId="0" fontId="2" fillId="0" borderId="0" xfId="3" applyFont="1" applyAlignment="1">
      <alignment horizontal="right" wrapText="1"/>
    </xf>
    <xf numFmtId="0" fontId="7" fillId="0" borderId="0" xfId="3" applyFont="1" applyAlignment="1">
      <alignment horizontal="center" vertical="center" wrapText="1"/>
    </xf>
    <xf numFmtId="0" fontId="8" fillId="0" borderId="0" xfId="3" applyFont="1" applyAlignment="1">
      <alignment horizontal="center" vertical="center" wrapText="1"/>
    </xf>
    <xf numFmtId="0" fontId="11" fillId="0" borderId="0" xfId="3" applyFont="1" applyAlignment="1">
      <alignment horizontal="center" vertical="center" wrapText="1"/>
    </xf>
    <xf numFmtId="0" fontId="12" fillId="0" borderId="0" xfId="3" applyFont="1" applyAlignment="1">
      <alignment horizontal="center" vertical="center" wrapText="1"/>
    </xf>
    <xf numFmtId="0" fontId="18" fillId="0" borderId="0" xfId="3" applyFont="1" applyAlignment="1">
      <alignment vertical="top" wrapText="1"/>
    </xf>
    <xf numFmtId="0" fontId="14" fillId="0" borderId="0" xfId="3" applyFont="1" applyAlignment="1">
      <alignment horizontal="left" vertical="center"/>
    </xf>
    <xf numFmtId="0" fontId="14" fillId="0" borderId="0" xfId="3" applyFont="1" applyAlignment="1">
      <alignment horizontal="justify" vertical="center" wrapText="1"/>
    </xf>
    <xf numFmtId="49" fontId="17" fillId="0" borderId="0" xfId="2" applyNumberFormat="1" applyFont="1" applyAlignment="1">
      <alignment horizontal="justify" vertical="top" wrapText="1"/>
    </xf>
    <xf numFmtId="0" fontId="14" fillId="0" borderId="0" xfId="3" applyFont="1" applyAlignment="1">
      <alignment vertical="center"/>
    </xf>
    <xf numFmtId="0" fontId="2" fillId="0" borderId="0" xfId="0" applyFont="1" applyAlignment="1">
      <alignment horizontal="left" vertical="center" wrapText="1"/>
    </xf>
    <xf numFmtId="164" fontId="2" fillId="0" borderId="0" xfId="1" applyFont="1" applyBorder="1" applyAlignment="1">
      <alignment horizontal="right" vertical="center" wrapText="1"/>
    </xf>
    <xf numFmtId="49" fontId="21" fillId="0" borderId="1" xfId="2" applyNumberFormat="1" applyFont="1" applyBorder="1" applyAlignment="1">
      <alignment horizontal="justify" vertical="center" wrapText="1"/>
    </xf>
    <xf numFmtId="49" fontId="2" fillId="0" borderId="1" xfId="2" applyNumberFormat="1" applyBorder="1" applyAlignment="1">
      <alignment horizontal="justify" vertical="center" wrapText="1"/>
    </xf>
  </cellXfs>
  <cellStyles count="5">
    <cellStyle name="Normal 13" xfId="2" xr:uid="{00000000-0005-0000-0000-000002000000}"/>
    <cellStyle name="Normalno" xfId="0" builtinId="0"/>
    <cellStyle name="Normalno 2" xfId="3" xr:uid="{D5447ABD-C07F-4B39-B0DB-843A995362E7}"/>
    <cellStyle name="Normalno 9" xfId="4" xr:uid="{812A3CD4-E4B7-4684-9A53-74C9208635FF}"/>
    <cellStyle name="Zarez"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B721D-5E1A-460C-978E-DD498E4EE07F}">
  <sheetPr>
    <tabColor theme="9" tint="0.59999389629810485"/>
    <pageSetUpPr fitToPage="1"/>
  </sheetPr>
  <dimension ref="A1:J57"/>
  <sheetViews>
    <sheetView showZeros="0" tabSelected="1" view="pageBreakPreview" topLeftCell="A22" zoomScale="70" zoomScaleNormal="70" zoomScaleSheetLayoutView="70" zoomScalePageLayoutView="55" workbookViewId="0">
      <selection activeCell="P48" sqref="P48"/>
    </sheetView>
  </sheetViews>
  <sheetFormatPr defaultColWidth="8.81640625" defaultRowHeight="12.5" x14ac:dyDescent="0.25"/>
  <cols>
    <col min="1" max="1" width="11.453125" style="54" customWidth="1"/>
    <col min="2" max="16384" width="8.81640625" style="54"/>
  </cols>
  <sheetData>
    <row r="1" spans="1:10" x14ac:dyDescent="0.25">
      <c r="A1" s="48"/>
      <c r="B1" s="49"/>
      <c r="C1" s="50"/>
      <c r="D1" s="51"/>
      <c r="E1" s="52"/>
      <c r="F1" s="53"/>
    </row>
    <row r="2" spans="1:10" x14ac:dyDescent="0.25">
      <c r="A2" s="48"/>
      <c r="B2" s="49"/>
      <c r="C2" s="50"/>
      <c r="D2" s="51"/>
      <c r="E2" s="52"/>
      <c r="F2" s="53"/>
    </row>
    <row r="3" spans="1:10" x14ac:dyDescent="0.25">
      <c r="A3" s="48"/>
      <c r="B3" s="49"/>
      <c r="C3" s="50"/>
      <c r="D3" s="51"/>
      <c r="E3" s="52"/>
      <c r="F3" s="53"/>
    </row>
    <row r="4" spans="1:10" ht="23.15" customHeight="1" x14ac:dyDescent="0.25">
      <c r="A4" s="55"/>
      <c r="B4" s="77"/>
      <c r="C4" s="77"/>
      <c r="D4" s="77"/>
      <c r="E4" s="77"/>
      <c r="F4" s="77"/>
      <c r="G4" s="77"/>
      <c r="H4" s="78"/>
      <c r="I4" s="78"/>
      <c r="J4" s="78"/>
    </row>
    <row r="5" spans="1:10" ht="3.75" customHeight="1" x14ac:dyDescent="0.25">
      <c r="A5" s="56"/>
      <c r="B5" s="56"/>
      <c r="C5" s="56"/>
      <c r="D5" s="56"/>
      <c r="E5" s="56"/>
      <c r="F5" s="56"/>
      <c r="G5" s="56"/>
      <c r="H5" s="56"/>
      <c r="I5" s="56"/>
      <c r="J5" s="56"/>
    </row>
    <row r="15" spans="1:10" ht="38.15" customHeight="1" x14ac:dyDescent="0.25">
      <c r="A15" s="79" t="s">
        <v>58</v>
      </c>
      <c r="B15" s="80"/>
      <c r="C15" s="80"/>
      <c r="D15" s="80"/>
      <c r="E15" s="80"/>
      <c r="F15" s="80"/>
      <c r="G15" s="80"/>
      <c r="H15" s="80"/>
      <c r="I15" s="80"/>
      <c r="J15" s="80"/>
    </row>
    <row r="20" spans="1:10" ht="18" x14ac:dyDescent="0.25">
      <c r="E20" s="57"/>
      <c r="F20" s="57"/>
      <c r="G20" s="57"/>
      <c r="H20" s="76" t="s">
        <v>59</v>
      </c>
      <c r="I20" s="76"/>
      <c r="J20" s="76"/>
    </row>
    <row r="21" spans="1:10" ht="15.5" x14ac:dyDescent="0.25">
      <c r="E21" s="57"/>
      <c r="F21" s="57"/>
      <c r="G21" s="57"/>
      <c r="H21" s="57"/>
      <c r="I21" s="57"/>
      <c r="J21" s="57"/>
    </row>
    <row r="22" spans="1:10" ht="12.75" customHeight="1" x14ac:dyDescent="0.25">
      <c r="A22" s="81" t="s">
        <v>63</v>
      </c>
      <c r="B22" s="82"/>
      <c r="C22" s="82"/>
      <c r="D22" s="82"/>
      <c r="E22" s="82"/>
      <c r="F22" s="82"/>
      <c r="G22" s="82"/>
      <c r="H22" s="82"/>
      <c r="I22" s="82"/>
      <c r="J22" s="82"/>
    </row>
    <row r="23" spans="1:10" ht="12.75" customHeight="1" x14ac:dyDescent="0.25">
      <c r="A23" s="82"/>
      <c r="B23" s="82"/>
      <c r="C23" s="82"/>
      <c r="D23" s="82"/>
      <c r="E23" s="82"/>
      <c r="F23" s="82"/>
      <c r="G23" s="82"/>
      <c r="H23" s="82"/>
      <c r="I23" s="82"/>
      <c r="J23" s="82"/>
    </row>
    <row r="24" spans="1:10" ht="12.75" customHeight="1" x14ac:dyDescent="0.25">
      <c r="A24" s="82"/>
      <c r="B24" s="82"/>
      <c r="C24" s="82"/>
      <c r="D24" s="82"/>
      <c r="E24" s="82"/>
      <c r="F24" s="82"/>
      <c r="G24" s="82"/>
      <c r="H24" s="82"/>
      <c r="I24" s="82"/>
      <c r="J24" s="82"/>
    </row>
    <row r="25" spans="1:10" ht="12.75" customHeight="1" x14ac:dyDescent="0.25">
      <c r="A25" s="82"/>
      <c r="B25" s="82"/>
      <c r="C25" s="82"/>
      <c r="D25" s="82"/>
      <c r="E25" s="82"/>
      <c r="F25" s="82"/>
      <c r="G25" s="82"/>
      <c r="H25" s="82"/>
      <c r="I25" s="82"/>
      <c r="J25" s="82"/>
    </row>
    <row r="26" spans="1:10" ht="22.5" customHeight="1" x14ac:dyDescent="0.25">
      <c r="A26" s="82"/>
      <c r="B26" s="82"/>
      <c r="C26" s="82"/>
      <c r="D26" s="82"/>
      <c r="E26" s="82"/>
      <c r="F26" s="82"/>
      <c r="G26" s="82"/>
      <c r="H26" s="82"/>
      <c r="I26" s="82"/>
      <c r="J26" s="82"/>
    </row>
    <row r="27" spans="1:10" ht="12.75" customHeight="1" x14ac:dyDescent="0.25">
      <c r="E27" s="58"/>
      <c r="F27" s="58"/>
      <c r="G27" s="58"/>
      <c r="H27" s="58"/>
      <c r="I27" s="58"/>
      <c r="J27" s="58"/>
    </row>
    <row r="28" spans="1:10" ht="18" x14ac:dyDescent="0.25">
      <c r="E28" s="58"/>
      <c r="F28" s="58"/>
      <c r="G28" s="58"/>
      <c r="H28" s="76"/>
      <c r="I28" s="76"/>
      <c r="J28" s="76"/>
    </row>
    <row r="29" spans="1:10" ht="12.75" customHeight="1" x14ac:dyDescent="0.25">
      <c r="E29" s="58"/>
      <c r="F29" s="58"/>
      <c r="G29" s="58"/>
      <c r="H29" s="58"/>
      <c r="I29" s="58"/>
      <c r="J29" s="58"/>
    </row>
    <row r="30" spans="1:10" x14ac:dyDescent="0.25">
      <c r="E30" s="75"/>
      <c r="F30" s="75"/>
      <c r="G30" s="75"/>
      <c r="H30" s="75"/>
      <c r="I30" s="75"/>
      <c r="J30" s="75"/>
    </row>
    <row r="31" spans="1:10" ht="18" customHeight="1" x14ac:dyDescent="0.25">
      <c r="E31" s="75"/>
      <c r="F31" s="75"/>
      <c r="G31" s="75"/>
      <c r="H31" s="75"/>
      <c r="I31" s="75"/>
      <c r="J31" s="75"/>
    </row>
    <row r="32" spans="1:10" x14ac:dyDescent="0.25">
      <c r="E32" s="75"/>
      <c r="F32" s="75"/>
      <c r="G32" s="75"/>
      <c r="H32" s="75"/>
      <c r="I32" s="75"/>
      <c r="J32" s="75"/>
    </row>
    <row r="33" spans="1:10" ht="17.649999999999999" customHeight="1" x14ac:dyDescent="0.25">
      <c r="E33" s="75"/>
      <c r="F33" s="75"/>
      <c r="G33" s="75"/>
      <c r="H33" s="75"/>
      <c r="I33" s="75"/>
      <c r="J33" s="75"/>
    </row>
    <row r="34" spans="1:10" ht="17.649999999999999" customHeight="1" x14ac:dyDescent="0.25">
      <c r="E34" s="75"/>
      <c r="F34" s="75"/>
      <c r="G34" s="75"/>
      <c r="H34" s="75"/>
      <c r="I34" s="75"/>
      <c r="J34" s="75"/>
    </row>
    <row r="35" spans="1:10" ht="17.5" x14ac:dyDescent="0.25">
      <c r="E35" s="59"/>
      <c r="F35" s="59"/>
      <c r="G35" s="59"/>
      <c r="H35" s="59"/>
      <c r="I35" s="59"/>
      <c r="J35" s="59"/>
    </row>
    <row r="36" spans="1:10" ht="17.5" x14ac:dyDescent="0.25">
      <c r="E36" s="59"/>
      <c r="F36" s="59"/>
      <c r="G36" s="59"/>
      <c r="H36" s="59"/>
      <c r="I36" s="59"/>
      <c r="J36" s="59"/>
    </row>
    <row r="37" spans="1:10" ht="17.5" x14ac:dyDescent="0.25">
      <c r="E37" s="59"/>
      <c r="F37" s="59"/>
      <c r="G37" s="59"/>
      <c r="H37" s="59"/>
      <c r="I37" s="59"/>
      <c r="J37" s="59"/>
    </row>
    <row r="38" spans="1:10" ht="12.75" customHeight="1" x14ac:dyDescent="0.25"/>
    <row r="39" spans="1:10" ht="12.75" customHeight="1" x14ac:dyDescent="0.25">
      <c r="A39" s="73"/>
      <c r="B39" s="73"/>
      <c r="C39" s="73"/>
      <c r="H39" s="59"/>
      <c r="I39" s="59"/>
      <c r="J39" s="59"/>
    </row>
    <row r="40" spans="1:10" ht="12.75" customHeight="1" x14ac:dyDescent="0.25">
      <c r="A40" s="73"/>
      <c r="B40" s="73"/>
      <c r="C40" s="73"/>
      <c r="H40" s="59"/>
      <c r="I40" s="59"/>
      <c r="J40" s="59"/>
    </row>
    <row r="41" spans="1:10" ht="12.75" customHeight="1" x14ac:dyDescent="0.25">
      <c r="E41" s="58"/>
      <c r="F41" s="58"/>
      <c r="G41" s="58"/>
      <c r="H41" s="58"/>
      <c r="I41" s="58"/>
      <c r="J41" s="58"/>
    </row>
    <row r="42" spans="1:10" ht="12.75" customHeight="1" x14ac:dyDescent="0.25">
      <c r="A42" s="74"/>
      <c r="B42" s="74"/>
      <c r="C42" s="74"/>
      <c r="D42" s="60"/>
      <c r="E42" s="58"/>
      <c r="F42" s="58"/>
      <c r="G42" s="58"/>
      <c r="H42" s="74"/>
      <c r="I42" s="74"/>
      <c r="J42" s="74"/>
    </row>
    <row r="43" spans="1:10" ht="12.75" customHeight="1" x14ac:dyDescent="0.25">
      <c r="D43" s="60"/>
      <c r="E43" s="58"/>
      <c r="F43" s="58"/>
      <c r="G43" s="58"/>
    </row>
    <row r="44" spans="1:10" ht="12.75" customHeight="1" x14ac:dyDescent="0.25">
      <c r="A44" s="60"/>
      <c r="B44" s="60"/>
      <c r="C44" s="60"/>
      <c r="D44" s="60"/>
      <c r="E44" s="58"/>
      <c r="F44" s="58"/>
      <c r="G44" s="58"/>
      <c r="H44" s="58"/>
      <c r="I44" s="58"/>
      <c r="J44" s="58"/>
    </row>
    <row r="45" spans="1:10" ht="12.75" customHeight="1" x14ac:dyDescent="0.25">
      <c r="A45" s="73"/>
      <c r="B45" s="73"/>
      <c r="C45" s="73"/>
      <c r="D45" s="73"/>
      <c r="E45" s="73"/>
      <c r="F45" s="73"/>
      <c r="G45" s="73"/>
      <c r="H45" s="73"/>
      <c r="I45" s="73"/>
      <c r="J45" s="73"/>
    </row>
    <row r="46" spans="1:10" x14ac:dyDescent="0.25">
      <c r="A46" s="60"/>
      <c r="B46" s="60"/>
      <c r="C46" s="60"/>
      <c r="D46" s="60"/>
      <c r="E46" s="60"/>
      <c r="F46" s="60"/>
      <c r="G46" s="60"/>
      <c r="H46" s="73"/>
      <c r="I46" s="73"/>
      <c r="J46" s="73"/>
    </row>
    <row r="47" spans="1:10" x14ac:dyDescent="0.25">
      <c r="H47" s="73"/>
      <c r="I47" s="73"/>
      <c r="J47" s="73"/>
    </row>
    <row r="49" spans="1:10" x14ac:dyDescent="0.25">
      <c r="H49" s="74"/>
      <c r="I49" s="74"/>
      <c r="J49" s="74"/>
    </row>
    <row r="55" spans="1:10" x14ac:dyDescent="0.25">
      <c r="A55" s="74"/>
      <c r="B55" s="74"/>
      <c r="C55" s="74"/>
      <c r="D55" s="74"/>
      <c r="E55" s="74"/>
      <c r="F55" s="74"/>
      <c r="G55" s="74"/>
      <c r="H55" s="74"/>
      <c r="I55" s="74"/>
      <c r="J55" s="74"/>
    </row>
    <row r="57" spans="1:10" x14ac:dyDescent="0.25">
      <c r="A57" s="74"/>
      <c r="B57" s="74"/>
      <c r="C57" s="74"/>
      <c r="D57" s="74"/>
      <c r="E57" s="74"/>
      <c r="F57" s="74"/>
      <c r="G57" s="74"/>
      <c r="H57" s="74"/>
      <c r="I57" s="74"/>
      <c r="J57" s="74"/>
    </row>
  </sheetData>
  <mergeCells count="16">
    <mergeCell ref="H28:J28"/>
    <mergeCell ref="B4:G4"/>
    <mergeCell ref="H4:J4"/>
    <mergeCell ref="A15:J15"/>
    <mergeCell ref="H20:J20"/>
    <mergeCell ref="A22:J26"/>
    <mergeCell ref="H46:J47"/>
    <mergeCell ref="H49:J49"/>
    <mergeCell ref="A55:J55"/>
    <mergeCell ref="A57:J57"/>
    <mergeCell ref="E30:J32"/>
    <mergeCell ref="E33:J34"/>
    <mergeCell ref="A39:C40"/>
    <mergeCell ref="A42:C42"/>
    <mergeCell ref="H42:J42"/>
    <mergeCell ref="A45:J45"/>
  </mergeCells>
  <printOptions horizontalCentered="1"/>
  <pageMargins left="0.70866141732283472" right="0.70866141732283472" top="0.74803149606299213" bottom="0.74803149606299213" header="0.31496062992125984" footer="0.31496062992125984"/>
  <pageSetup paperSize="9" scale="96" fitToHeight="0" orientation="portrait" r:id="rId1"/>
  <headerFooter>
    <oddFooter>&amp;LKrapina,srpanj 2025.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343F4-A7BE-4D84-99DF-E2F5F692D2E9}">
  <sheetPr>
    <tabColor theme="5" tint="0.59999389629810485"/>
    <pageSetUpPr fitToPage="1"/>
  </sheetPr>
  <dimension ref="A1:U54"/>
  <sheetViews>
    <sheetView showZeros="0" view="pageBreakPreview" zoomScale="110" zoomScaleNormal="100" zoomScaleSheetLayoutView="110" zoomScalePageLayoutView="96" workbookViewId="0">
      <selection activeCell="A4" sqref="A4"/>
    </sheetView>
  </sheetViews>
  <sheetFormatPr defaultColWidth="8.7265625" defaultRowHeight="12.5" x14ac:dyDescent="0.25"/>
  <cols>
    <col min="1" max="1" width="11.453125" style="54" customWidth="1"/>
    <col min="2" max="9" width="8.7265625" style="54"/>
    <col min="10" max="10" width="8" style="54" customWidth="1"/>
    <col min="11" max="16384" width="8.7265625" style="54"/>
  </cols>
  <sheetData>
    <row r="1" spans="1:10" x14ac:dyDescent="0.25">
      <c r="A1" s="48"/>
      <c r="B1" s="49"/>
      <c r="C1" s="50"/>
      <c r="D1" s="51"/>
      <c r="E1" s="52"/>
      <c r="F1" s="53"/>
    </row>
    <row r="2" spans="1:10" x14ac:dyDescent="0.25">
      <c r="A2" s="48"/>
      <c r="B2" s="49"/>
      <c r="C2" s="50"/>
      <c r="D2" s="51"/>
      <c r="E2" s="52"/>
      <c r="F2" s="53"/>
    </row>
    <row r="3" spans="1:10" x14ac:dyDescent="0.25">
      <c r="A3" s="48"/>
      <c r="B3" s="49"/>
      <c r="C3" s="50"/>
      <c r="D3" s="51"/>
      <c r="E3" s="52"/>
      <c r="F3" s="53"/>
    </row>
    <row r="4" spans="1:10" ht="23.15" customHeight="1" x14ac:dyDescent="0.25">
      <c r="A4" s="55"/>
      <c r="B4" s="77"/>
      <c r="C4" s="77"/>
      <c r="D4" s="77"/>
      <c r="E4" s="77"/>
      <c r="F4" s="77"/>
      <c r="G4" s="77"/>
      <c r="H4" s="78"/>
      <c r="I4" s="78"/>
      <c r="J4" s="78"/>
    </row>
    <row r="5" spans="1:10" ht="3.75" customHeight="1" x14ac:dyDescent="0.25">
      <c r="A5" s="56"/>
      <c r="B5" s="56"/>
      <c r="C5" s="56"/>
      <c r="D5" s="56"/>
      <c r="E5" s="56"/>
      <c r="F5" s="56"/>
      <c r="G5" s="56"/>
      <c r="H5" s="56"/>
      <c r="I5" s="56"/>
      <c r="J5" s="56"/>
    </row>
    <row r="8" spans="1:10" ht="13" x14ac:dyDescent="0.25">
      <c r="A8" s="84" t="s">
        <v>60</v>
      </c>
      <c r="B8" s="84"/>
      <c r="C8" s="84"/>
      <c r="D8" s="84"/>
      <c r="E8" s="84"/>
      <c r="F8" s="84"/>
      <c r="G8" s="84"/>
      <c r="H8" s="61"/>
      <c r="I8" s="61"/>
      <c r="J8" s="61"/>
    </row>
    <row r="9" spans="1:10" ht="13" x14ac:dyDescent="0.25">
      <c r="A9" s="62"/>
      <c r="B9" s="61"/>
      <c r="C9" s="61"/>
      <c r="D9" s="61"/>
      <c r="E9" s="61"/>
      <c r="F9" s="61"/>
      <c r="G9" s="61"/>
      <c r="H9" s="61"/>
      <c r="I9" s="61"/>
      <c r="J9" s="61"/>
    </row>
    <row r="10" spans="1:10" ht="13" x14ac:dyDescent="0.25">
      <c r="A10" s="85" t="s">
        <v>61</v>
      </c>
      <c r="B10" s="85"/>
      <c r="C10" s="85"/>
      <c r="D10" s="85"/>
      <c r="E10" s="85"/>
      <c r="F10" s="85"/>
      <c r="G10" s="85"/>
      <c r="H10" s="85"/>
      <c r="I10" s="85"/>
      <c r="J10" s="85"/>
    </row>
    <row r="11" spans="1:10" ht="113.5" customHeight="1" x14ac:dyDescent="0.25">
      <c r="A11" s="86" t="s">
        <v>82</v>
      </c>
      <c r="B11" s="86"/>
      <c r="C11" s="86"/>
      <c r="D11" s="86"/>
      <c r="E11" s="86"/>
      <c r="F11" s="86"/>
      <c r="G11" s="86"/>
      <c r="H11" s="86"/>
      <c r="I11" s="86"/>
      <c r="J11" s="86"/>
    </row>
    <row r="12" spans="1:10" ht="112.5" customHeight="1" x14ac:dyDescent="0.25">
      <c r="A12" s="86" t="s">
        <v>83</v>
      </c>
      <c r="B12" s="86"/>
      <c r="C12" s="86"/>
      <c r="D12" s="86"/>
      <c r="E12" s="86"/>
      <c r="F12" s="86"/>
      <c r="G12" s="86"/>
      <c r="H12" s="86"/>
      <c r="I12" s="86"/>
      <c r="J12" s="86"/>
    </row>
    <row r="13" spans="1:10" ht="14.25" customHeight="1" x14ac:dyDescent="0.25">
      <c r="A13" s="87"/>
      <c r="B13" s="87"/>
      <c r="C13" s="87"/>
      <c r="D13" s="87"/>
      <c r="E13" s="87"/>
      <c r="F13" s="87"/>
      <c r="G13" s="87"/>
      <c r="H13" s="87"/>
      <c r="I13" s="87"/>
      <c r="J13" s="87"/>
    </row>
    <row r="14" spans="1:10" ht="240.75" customHeight="1" x14ac:dyDescent="0.25">
      <c r="A14" s="83"/>
      <c r="B14" s="83"/>
      <c r="C14" s="83"/>
      <c r="D14" s="83"/>
      <c r="E14" s="83"/>
      <c r="F14" s="83"/>
      <c r="G14" s="83"/>
      <c r="H14" s="83"/>
      <c r="I14" s="83"/>
      <c r="J14" s="83"/>
    </row>
    <row r="15" spans="1:10" ht="346.5" customHeight="1" x14ac:dyDescent="0.25">
      <c r="A15" s="83"/>
      <c r="B15" s="83"/>
      <c r="C15" s="83"/>
      <c r="D15" s="83"/>
      <c r="E15" s="83"/>
      <c r="F15" s="83"/>
      <c r="G15" s="83"/>
      <c r="H15" s="83"/>
      <c r="I15" s="83"/>
      <c r="J15" s="83"/>
    </row>
    <row r="16" spans="1:10" ht="409.5" customHeight="1" x14ac:dyDescent="0.25">
      <c r="A16" s="83"/>
      <c r="B16" s="83"/>
      <c r="C16" s="83"/>
      <c r="D16" s="83"/>
      <c r="E16" s="83"/>
      <c r="F16" s="83"/>
      <c r="G16" s="83"/>
      <c r="H16" s="83"/>
      <c r="I16" s="83"/>
      <c r="J16" s="83"/>
    </row>
    <row r="17" spans="1:21" ht="102" customHeight="1" x14ac:dyDescent="0.3">
      <c r="A17" s="83"/>
      <c r="B17" s="83"/>
      <c r="C17" s="83"/>
      <c r="D17" s="83"/>
      <c r="E17" s="83"/>
      <c r="F17" s="83"/>
      <c r="G17" s="83"/>
      <c r="H17" s="83"/>
      <c r="I17" s="83"/>
      <c r="J17" s="83"/>
      <c r="K17" s="63"/>
      <c r="L17" s="63"/>
      <c r="M17" s="63"/>
      <c r="N17" s="63"/>
      <c r="O17" s="63"/>
      <c r="P17" s="63"/>
      <c r="Q17" s="63"/>
      <c r="R17" s="63"/>
      <c r="S17" s="63"/>
      <c r="T17" s="63"/>
      <c r="U17" s="63"/>
    </row>
    <row r="18" spans="1:21" ht="409.5" customHeight="1" x14ac:dyDescent="0.25">
      <c r="A18" s="83"/>
      <c r="B18" s="83"/>
      <c r="C18" s="83"/>
      <c r="D18" s="83"/>
      <c r="E18" s="83"/>
      <c r="F18" s="83"/>
      <c r="G18" s="83"/>
      <c r="H18" s="83"/>
      <c r="I18" s="83"/>
      <c r="J18" s="83"/>
    </row>
    <row r="19" spans="1:21" s="63" customFormat="1" ht="303" customHeight="1" x14ac:dyDescent="0.3">
      <c r="A19" s="83"/>
      <c r="B19" s="83"/>
      <c r="C19" s="83"/>
      <c r="D19" s="83"/>
      <c r="E19" s="83"/>
      <c r="F19" s="83"/>
      <c r="G19" s="83"/>
      <c r="H19" s="83"/>
      <c r="I19" s="83"/>
      <c r="J19" s="83"/>
      <c r="K19" s="54"/>
      <c r="L19" s="54"/>
      <c r="M19" s="54"/>
      <c r="N19" s="54"/>
      <c r="O19" s="54"/>
      <c r="P19" s="54"/>
      <c r="Q19" s="54"/>
      <c r="R19" s="54"/>
      <c r="S19" s="54"/>
      <c r="T19" s="54"/>
      <c r="U19" s="54"/>
    </row>
    <row r="20" spans="1:21" ht="323.25" customHeight="1" x14ac:dyDescent="0.25">
      <c r="A20" s="83"/>
      <c r="B20" s="83"/>
      <c r="C20" s="83"/>
      <c r="D20" s="83"/>
      <c r="E20" s="83"/>
      <c r="F20" s="83"/>
      <c r="G20" s="83"/>
      <c r="H20" s="83"/>
      <c r="I20" s="83"/>
      <c r="J20" s="83"/>
    </row>
    <row r="21" spans="1:21" ht="303.75" customHeight="1" x14ac:dyDescent="0.25">
      <c r="A21" s="83"/>
      <c r="B21" s="83"/>
      <c r="C21" s="83"/>
      <c r="D21" s="83"/>
      <c r="E21" s="83"/>
      <c r="F21" s="83"/>
      <c r="G21" s="83"/>
      <c r="H21" s="83"/>
      <c r="I21" s="83"/>
      <c r="J21" s="83"/>
    </row>
    <row r="22" spans="1:21" ht="12.75" customHeight="1" x14ac:dyDescent="0.25">
      <c r="A22" s="64"/>
      <c r="B22" s="64"/>
      <c r="C22" s="64"/>
      <c r="D22" s="64"/>
      <c r="E22" s="64"/>
      <c r="F22" s="64"/>
      <c r="G22" s="64"/>
      <c r="H22" s="64"/>
      <c r="I22" s="64"/>
      <c r="J22" s="64"/>
    </row>
    <row r="23" spans="1:21" ht="12.75" customHeight="1" x14ac:dyDescent="0.25">
      <c r="A23" s="64"/>
      <c r="B23" s="64"/>
      <c r="C23" s="64"/>
      <c r="D23" s="64"/>
      <c r="E23" s="64"/>
      <c r="F23" s="64"/>
      <c r="G23" s="64"/>
      <c r="H23" s="64"/>
      <c r="I23" s="64"/>
      <c r="J23" s="64"/>
    </row>
    <row r="24" spans="1:21" ht="12.75" customHeight="1" x14ac:dyDescent="0.25">
      <c r="E24" s="58"/>
      <c r="F24" s="58"/>
      <c r="G24" s="58"/>
      <c r="H24" s="58"/>
      <c r="I24" s="58"/>
      <c r="J24" s="58"/>
    </row>
    <row r="25" spans="1:21" ht="12.75" customHeight="1" x14ac:dyDescent="0.25">
      <c r="E25" s="58"/>
      <c r="F25" s="58"/>
      <c r="G25" s="58"/>
      <c r="H25" s="65"/>
      <c r="I25" s="65"/>
      <c r="J25" s="65"/>
    </row>
    <row r="26" spans="1:21" ht="12.75" customHeight="1" x14ac:dyDescent="0.25">
      <c r="E26" s="58"/>
      <c r="F26" s="58"/>
      <c r="G26" s="58"/>
      <c r="H26" s="58"/>
      <c r="I26" s="58"/>
      <c r="J26" s="58"/>
    </row>
    <row r="27" spans="1:21" ht="17.5" x14ac:dyDescent="0.25">
      <c r="E27" s="58"/>
      <c r="F27" s="58"/>
      <c r="G27" s="58"/>
      <c r="H27" s="58"/>
      <c r="I27" s="58"/>
      <c r="J27" s="58"/>
    </row>
    <row r="28" spans="1:21" ht="12.75" customHeight="1" x14ac:dyDescent="0.25">
      <c r="E28" s="58"/>
      <c r="F28" s="58"/>
      <c r="G28" s="58"/>
      <c r="H28" s="58"/>
      <c r="I28" s="58"/>
      <c r="J28" s="58"/>
    </row>
    <row r="29" spans="1:21" ht="12.4" customHeight="1" x14ac:dyDescent="0.25">
      <c r="E29" s="58"/>
      <c r="F29" s="58"/>
      <c r="G29" s="58"/>
      <c r="H29" s="58"/>
      <c r="I29" s="58"/>
      <c r="J29" s="58"/>
    </row>
    <row r="30" spans="1:21" ht="18" customHeight="1" x14ac:dyDescent="0.25">
      <c r="E30" s="58"/>
      <c r="F30" s="58"/>
      <c r="G30" s="58"/>
      <c r="H30" s="58"/>
      <c r="I30" s="58"/>
      <c r="J30" s="58"/>
    </row>
    <row r="31" spans="1:21" ht="12.4" customHeight="1" x14ac:dyDescent="0.25">
      <c r="E31" s="58"/>
      <c r="F31" s="58"/>
      <c r="G31" s="58"/>
      <c r="H31" s="58"/>
      <c r="I31" s="58"/>
      <c r="J31" s="58"/>
    </row>
    <row r="32" spans="1:21" ht="17.649999999999999" customHeight="1" x14ac:dyDescent="0.25">
      <c r="E32" s="59"/>
      <c r="F32" s="59"/>
      <c r="G32" s="59"/>
      <c r="H32" s="59"/>
      <c r="I32" s="59"/>
      <c r="J32" s="59"/>
    </row>
    <row r="33" spans="1:10" ht="17.649999999999999" customHeight="1" x14ac:dyDescent="0.25">
      <c r="E33" s="59"/>
      <c r="F33" s="59"/>
      <c r="G33" s="59"/>
      <c r="H33" s="59"/>
      <c r="I33" s="59"/>
      <c r="J33" s="59"/>
    </row>
    <row r="34" spans="1:10" ht="17.5" x14ac:dyDescent="0.25">
      <c r="E34" s="59"/>
      <c r="F34" s="59"/>
      <c r="G34" s="59"/>
      <c r="H34" s="59"/>
      <c r="I34" s="59"/>
      <c r="J34" s="59"/>
    </row>
    <row r="36" spans="1:10" ht="17.5" x14ac:dyDescent="0.25">
      <c r="A36" s="60"/>
      <c r="B36" s="60"/>
      <c r="C36" s="60"/>
      <c r="H36" s="59"/>
      <c r="I36" s="59"/>
      <c r="J36" s="59"/>
    </row>
    <row r="37" spans="1:10" ht="12.75" customHeight="1" x14ac:dyDescent="0.25">
      <c r="A37" s="60"/>
      <c r="B37" s="60"/>
      <c r="C37" s="60"/>
      <c r="H37" s="59"/>
      <c r="I37" s="59"/>
      <c r="J37" s="59"/>
    </row>
    <row r="38" spans="1:10" ht="12.75" customHeight="1" x14ac:dyDescent="0.25">
      <c r="E38" s="58"/>
      <c r="F38" s="58"/>
      <c r="G38" s="58"/>
      <c r="H38" s="58"/>
      <c r="I38" s="58"/>
      <c r="J38" s="58"/>
    </row>
    <row r="39" spans="1:10" ht="12.75" customHeight="1" x14ac:dyDescent="0.25">
      <c r="D39" s="60"/>
      <c r="E39" s="58"/>
      <c r="F39" s="58"/>
      <c r="G39" s="58"/>
    </row>
    <row r="40" spans="1:10" ht="12.75" customHeight="1" x14ac:dyDescent="0.25">
      <c r="D40" s="60"/>
      <c r="E40" s="58"/>
      <c r="F40" s="58"/>
      <c r="G40" s="58"/>
    </row>
    <row r="41" spans="1:10" ht="12.75" customHeight="1" x14ac:dyDescent="0.25">
      <c r="A41" s="60"/>
      <c r="B41" s="60"/>
      <c r="C41" s="60"/>
      <c r="D41" s="60"/>
      <c r="E41" s="58"/>
      <c r="F41" s="58"/>
      <c r="G41" s="58"/>
      <c r="H41" s="58"/>
      <c r="I41" s="58"/>
      <c r="J41" s="58"/>
    </row>
    <row r="42" spans="1:10" ht="12.75" customHeight="1" x14ac:dyDescent="0.25">
      <c r="A42" s="60"/>
      <c r="B42" s="60"/>
      <c r="C42" s="60"/>
      <c r="D42" s="60"/>
      <c r="E42" s="60"/>
      <c r="F42" s="60"/>
      <c r="G42" s="60"/>
      <c r="H42" s="60"/>
      <c r="I42" s="60"/>
      <c r="J42" s="60"/>
    </row>
    <row r="43" spans="1:10" ht="12.75" customHeight="1" x14ac:dyDescent="0.25">
      <c r="A43" s="60"/>
      <c r="B43" s="60"/>
      <c r="C43" s="60"/>
      <c r="D43" s="60"/>
      <c r="E43" s="60"/>
      <c r="F43" s="60"/>
      <c r="G43" s="60"/>
      <c r="H43" s="60"/>
      <c r="I43" s="60"/>
      <c r="J43" s="60"/>
    </row>
    <row r="44" spans="1:10" ht="12.75" customHeight="1" x14ac:dyDescent="0.25">
      <c r="H44" s="60"/>
      <c r="I44" s="60"/>
      <c r="J44" s="60"/>
    </row>
    <row r="52" spans="1:10" x14ac:dyDescent="0.25">
      <c r="A52" s="74"/>
      <c r="B52" s="74"/>
      <c r="C52" s="74"/>
      <c r="D52" s="74"/>
      <c r="E52" s="74"/>
      <c r="F52" s="74"/>
      <c r="G52" s="74"/>
      <c r="H52" s="74"/>
      <c r="I52" s="74"/>
      <c r="J52" s="74"/>
    </row>
    <row r="54" spans="1:10" x14ac:dyDescent="0.25">
      <c r="A54" s="74"/>
      <c r="B54" s="74"/>
      <c r="C54" s="74"/>
      <c r="D54" s="74"/>
      <c r="E54" s="74"/>
      <c r="F54" s="74"/>
      <c r="G54" s="74"/>
      <c r="H54" s="74"/>
      <c r="I54" s="74"/>
      <c r="J54" s="74"/>
    </row>
  </sheetData>
  <mergeCells count="17">
    <mergeCell ref="A16:J16"/>
    <mergeCell ref="B4:G4"/>
    <mergeCell ref="H4:J4"/>
    <mergeCell ref="A8:G8"/>
    <mergeCell ref="A10:J10"/>
    <mergeCell ref="A11:J11"/>
    <mergeCell ref="A12:J12"/>
    <mergeCell ref="A13:J13"/>
    <mergeCell ref="A14:J14"/>
    <mergeCell ref="A15:J15"/>
    <mergeCell ref="A54:J54"/>
    <mergeCell ref="A17:J17"/>
    <mergeCell ref="A18:J18"/>
    <mergeCell ref="A19:J19"/>
    <mergeCell ref="A20:J20"/>
    <mergeCell ref="A21:J21"/>
    <mergeCell ref="A52:J52"/>
  </mergeCells>
  <printOptions horizontalCentered="1"/>
  <pageMargins left="0.86614173228346458" right="0.55118110236220474" top="0.74803149606299213" bottom="0.74803149606299213" header="0.31496062992125984" footer="0.31496062992125984"/>
  <pageSetup paperSize="9" scale="97" fitToHeight="0" orientation="portrait" r:id="rId1"/>
  <headerFooter>
    <oddFooter>&amp;LKrapina, srpanj 2025.</oddFooter>
  </headerFooter>
  <rowBreaks count="1" manualBreakCount="1">
    <brk id="14"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sheetPr>
  <dimension ref="A1:C24"/>
  <sheetViews>
    <sheetView view="pageBreakPreview" zoomScale="150" zoomScaleNormal="100" zoomScaleSheetLayoutView="150" workbookViewId="0">
      <selection activeCell="C5" sqref="C5"/>
    </sheetView>
  </sheetViews>
  <sheetFormatPr defaultRowHeight="14.5" x14ac:dyDescent="0.35"/>
  <cols>
    <col min="1" max="1" width="9" customWidth="1"/>
    <col min="2" max="2" width="60" customWidth="1"/>
    <col min="3" max="3" width="22.81640625" customWidth="1"/>
  </cols>
  <sheetData>
    <row r="1" spans="1:3" x14ac:dyDescent="0.35">
      <c r="A1" s="30"/>
      <c r="B1" s="8"/>
      <c r="C1" s="31"/>
    </row>
    <row r="2" spans="1:3" x14ac:dyDescent="0.35">
      <c r="A2" s="30"/>
      <c r="B2" s="8"/>
      <c r="C2" s="31"/>
    </row>
    <row r="3" spans="1:3" x14ac:dyDescent="0.35">
      <c r="A3" s="30"/>
      <c r="B3" s="8"/>
      <c r="C3" s="31"/>
    </row>
    <row r="4" spans="1:3" x14ac:dyDescent="0.35">
      <c r="A4" s="30"/>
      <c r="B4" s="8"/>
      <c r="C4" s="31"/>
    </row>
    <row r="5" spans="1:3" ht="14.5" customHeight="1" x14ac:dyDescent="0.35">
      <c r="A5" s="30"/>
      <c r="B5" s="29" t="s">
        <v>56</v>
      </c>
      <c r="C5" s="32"/>
    </row>
    <row r="6" spans="1:3" x14ac:dyDescent="0.35">
      <c r="A6" s="30"/>
      <c r="B6" s="8"/>
      <c r="C6" s="31"/>
    </row>
    <row r="7" spans="1:3" x14ac:dyDescent="0.35">
      <c r="A7" s="30"/>
      <c r="B7" s="9"/>
      <c r="C7" s="31"/>
    </row>
    <row r="8" spans="1:3" x14ac:dyDescent="0.35">
      <c r="A8" s="33"/>
      <c r="B8" s="10" t="s">
        <v>57</v>
      </c>
      <c r="C8" s="34"/>
    </row>
    <row r="9" spans="1:3" x14ac:dyDescent="0.35">
      <c r="A9" s="35"/>
      <c r="B9" s="36"/>
      <c r="C9" s="37"/>
    </row>
    <row r="10" spans="1:3" x14ac:dyDescent="0.35">
      <c r="A10" s="38">
        <v>1</v>
      </c>
      <c r="B10" s="39" t="s">
        <v>8</v>
      </c>
      <c r="C10" s="68">
        <f>+TROŠKOVNIK!F13</f>
        <v>0</v>
      </c>
    </row>
    <row r="11" spans="1:3" x14ac:dyDescent="0.35">
      <c r="A11" s="40"/>
      <c r="B11" s="41"/>
      <c r="C11" s="69"/>
    </row>
    <row r="12" spans="1:3" x14ac:dyDescent="0.35">
      <c r="A12" s="38">
        <v>3</v>
      </c>
      <c r="B12" s="42" t="s">
        <v>30</v>
      </c>
      <c r="C12" s="68">
        <f>+TROŠKOVNIK!F24</f>
        <v>0</v>
      </c>
    </row>
    <row r="13" spans="1:3" x14ac:dyDescent="0.35">
      <c r="A13" s="40"/>
      <c r="B13" s="41"/>
      <c r="C13" s="69"/>
    </row>
    <row r="14" spans="1:3" x14ac:dyDescent="0.35">
      <c r="A14" s="38">
        <v>4</v>
      </c>
      <c r="B14" s="42" t="s">
        <v>50</v>
      </c>
      <c r="C14" s="68">
        <f>TROŠKOVNIK!F41</f>
        <v>0</v>
      </c>
    </row>
    <row r="15" spans="1:3" x14ac:dyDescent="0.35">
      <c r="A15" s="40"/>
      <c r="B15" s="41"/>
      <c r="C15" s="69"/>
    </row>
    <row r="16" spans="1:3" x14ac:dyDescent="0.35">
      <c r="A16" s="43"/>
      <c r="B16" s="44" t="s">
        <v>31</v>
      </c>
      <c r="C16" s="70">
        <f>SUM(C10:C15)</f>
        <v>0</v>
      </c>
    </row>
    <row r="17" spans="1:3" x14ac:dyDescent="0.35">
      <c r="A17" s="30"/>
      <c r="B17" s="30"/>
      <c r="C17" s="71"/>
    </row>
    <row r="18" spans="1:3" x14ac:dyDescent="0.35">
      <c r="A18" s="43"/>
      <c r="B18" s="44" t="s">
        <v>32</v>
      </c>
      <c r="C18" s="70">
        <f>(C16/100)*25</f>
        <v>0</v>
      </c>
    </row>
    <row r="19" spans="1:3" x14ac:dyDescent="0.35">
      <c r="A19" s="30"/>
      <c r="B19" s="30"/>
      <c r="C19" s="71"/>
    </row>
    <row r="20" spans="1:3" x14ac:dyDescent="0.35">
      <c r="A20" s="45"/>
      <c r="B20" s="46" t="s">
        <v>33</v>
      </c>
      <c r="C20" s="72">
        <f>SUM(C16+C18)</f>
        <v>0</v>
      </c>
    </row>
    <row r="21" spans="1:3" x14ac:dyDescent="0.35">
      <c r="A21" s="30"/>
      <c r="B21" s="30"/>
      <c r="C21" s="31"/>
    </row>
    <row r="22" spans="1:3" x14ac:dyDescent="0.35">
      <c r="A22" s="30"/>
      <c r="B22" s="30"/>
      <c r="C22" s="31"/>
    </row>
    <row r="23" spans="1:3" x14ac:dyDescent="0.35">
      <c r="A23" s="30"/>
      <c r="B23" s="30"/>
      <c r="C23" s="31"/>
    </row>
    <row r="24" spans="1:3" x14ac:dyDescent="0.35">
      <c r="A24" s="30"/>
      <c r="B24" s="30"/>
      <c r="C24" s="31"/>
    </row>
  </sheetData>
  <pageMargins left="0.7" right="0.7" top="0.75" bottom="0.75" header="0.3" footer="0.3"/>
  <pageSetup paperSize="9" scale="92" orientation="portrait" r:id="rId1"/>
  <headerFooter>
    <oddFooter>&amp;L&amp;"Arial,Regular"&amp;8Krapina, srpanj 2025.&amp;R&amp;"Arial,Regular"&amp;8str.&amp;P/&amp;N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F46"/>
  <sheetViews>
    <sheetView view="pageBreakPreview" zoomScale="130" zoomScaleNormal="100" zoomScaleSheetLayoutView="130" workbookViewId="0">
      <selection activeCell="D4" sqref="D4:F4"/>
    </sheetView>
  </sheetViews>
  <sheetFormatPr defaultColWidth="9.26953125" defaultRowHeight="14.5" x14ac:dyDescent="0.35"/>
  <cols>
    <col min="1" max="1" width="9.81640625" customWidth="1"/>
    <col min="2" max="2" width="39" customWidth="1"/>
    <col min="3" max="3" width="7.1796875" bestFit="1" customWidth="1"/>
    <col min="4" max="5" width="11" bestFit="1" customWidth="1"/>
    <col min="6" max="6" width="16.54296875" customWidth="1"/>
  </cols>
  <sheetData>
    <row r="1" spans="1:6" x14ac:dyDescent="0.35">
      <c r="A1" s="1"/>
      <c r="B1" s="8"/>
      <c r="C1" s="1"/>
      <c r="D1" s="19"/>
      <c r="E1" s="19"/>
      <c r="F1" s="19"/>
    </row>
    <row r="2" spans="1:6" x14ac:dyDescent="0.35">
      <c r="A2" s="1"/>
      <c r="B2" s="8"/>
      <c r="C2" s="1"/>
      <c r="D2" s="19"/>
      <c r="E2" s="19"/>
      <c r="F2" s="19"/>
    </row>
    <row r="3" spans="1:6" x14ac:dyDescent="0.35">
      <c r="A3" s="1"/>
      <c r="B3" s="8"/>
      <c r="C3" s="1"/>
      <c r="D3" s="19"/>
      <c r="E3" s="19"/>
      <c r="F3" s="19"/>
    </row>
    <row r="4" spans="1:6" x14ac:dyDescent="0.35">
      <c r="A4" s="2" t="s">
        <v>0</v>
      </c>
      <c r="B4" s="88" t="s">
        <v>42</v>
      </c>
      <c r="C4" s="88"/>
      <c r="D4" s="89"/>
      <c r="E4" s="89"/>
      <c r="F4" s="89"/>
    </row>
    <row r="5" spans="1:6" x14ac:dyDescent="0.35">
      <c r="A5" s="1"/>
      <c r="B5" s="8"/>
      <c r="C5" s="1"/>
      <c r="D5" s="19"/>
      <c r="E5" s="19"/>
      <c r="F5" s="19"/>
    </row>
    <row r="6" spans="1:6" x14ac:dyDescent="0.35">
      <c r="A6" s="3"/>
      <c r="B6" s="9"/>
      <c r="C6" s="3"/>
      <c r="D6" s="20"/>
      <c r="E6" s="20"/>
      <c r="F6" s="20"/>
    </row>
    <row r="7" spans="1:6" ht="15" x14ac:dyDescent="0.35">
      <c r="A7" s="4" t="s">
        <v>1</v>
      </c>
      <c r="B7" s="10" t="s">
        <v>2</v>
      </c>
      <c r="C7" s="10" t="s">
        <v>3</v>
      </c>
      <c r="D7" s="21" t="s">
        <v>4</v>
      </c>
      <c r="E7" s="21" t="s">
        <v>5</v>
      </c>
      <c r="F7" s="21" t="s">
        <v>6</v>
      </c>
    </row>
    <row r="8" spans="1:6" x14ac:dyDescent="0.35">
      <c r="A8" s="5"/>
      <c r="B8" s="11"/>
      <c r="C8" s="5"/>
      <c r="D8" s="22"/>
      <c r="E8" s="22"/>
      <c r="F8" s="22"/>
    </row>
    <row r="9" spans="1:6" ht="348" customHeight="1" x14ac:dyDescent="0.35">
      <c r="A9" s="90" t="s">
        <v>62</v>
      </c>
      <c r="B9" s="91"/>
      <c r="C9" s="91"/>
      <c r="D9" s="91"/>
      <c r="E9" s="91"/>
      <c r="F9" s="91"/>
    </row>
    <row r="10" spans="1:6" x14ac:dyDescent="0.35">
      <c r="A10" s="5"/>
      <c r="B10" s="11"/>
      <c r="C10" s="5"/>
      <c r="D10" s="22"/>
      <c r="E10" s="22"/>
      <c r="F10" s="22"/>
    </row>
    <row r="11" spans="1:6" x14ac:dyDescent="0.35">
      <c r="A11" s="6" t="s">
        <v>7</v>
      </c>
      <c r="B11" s="12" t="s">
        <v>8</v>
      </c>
      <c r="C11" s="6"/>
      <c r="D11" s="23"/>
      <c r="E11" s="23"/>
      <c r="F11" s="23"/>
    </row>
    <row r="12" spans="1:6" ht="139.15" customHeight="1" x14ac:dyDescent="0.35">
      <c r="A12" s="5" t="s">
        <v>9</v>
      </c>
      <c r="B12" s="47" t="s">
        <v>43</v>
      </c>
      <c r="C12" s="18" t="s">
        <v>41</v>
      </c>
      <c r="D12" s="24">
        <v>1</v>
      </c>
      <c r="E12" s="24"/>
      <c r="F12" s="24">
        <f>SUM(D12*E12)</f>
        <v>0</v>
      </c>
    </row>
    <row r="13" spans="1:6" x14ac:dyDescent="0.35">
      <c r="A13" s="7"/>
      <c r="B13" s="13" t="s">
        <v>11</v>
      </c>
      <c r="C13" s="7"/>
      <c r="D13" s="25"/>
      <c r="E13" s="25"/>
      <c r="F13" s="67">
        <f>SUM(F12:F12)</f>
        <v>0</v>
      </c>
    </row>
    <row r="14" spans="1:6" x14ac:dyDescent="0.35">
      <c r="A14" s="5"/>
      <c r="B14" s="14"/>
      <c r="C14" s="5"/>
      <c r="D14" s="26"/>
      <c r="E14" s="26"/>
      <c r="F14" s="28"/>
    </row>
    <row r="15" spans="1:6" x14ac:dyDescent="0.35">
      <c r="A15" s="6" t="s">
        <v>12</v>
      </c>
      <c r="B15" s="12" t="s">
        <v>24</v>
      </c>
      <c r="C15" s="6"/>
      <c r="D15" s="23"/>
      <c r="E15" s="23"/>
      <c r="F15" s="23"/>
    </row>
    <row r="16" spans="1:6" ht="101.5" customHeight="1" x14ac:dyDescent="0.35">
      <c r="A16" s="5" t="s">
        <v>13</v>
      </c>
      <c r="B16" s="47" t="s">
        <v>78</v>
      </c>
      <c r="C16" s="18" t="s">
        <v>17</v>
      </c>
      <c r="D16" s="24">
        <v>30</v>
      </c>
      <c r="E16" s="24"/>
      <c r="F16" s="24">
        <f t="shared" ref="F16:F23" si="0">D16*E16</f>
        <v>0</v>
      </c>
    </row>
    <row r="17" spans="1:6" ht="120.65" customHeight="1" x14ac:dyDescent="0.35">
      <c r="A17" s="5" t="s">
        <v>15</v>
      </c>
      <c r="B17" s="47" t="s">
        <v>77</v>
      </c>
      <c r="C17" s="18" t="s">
        <v>17</v>
      </c>
      <c r="D17" s="24">
        <v>45</v>
      </c>
      <c r="E17" s="24"/>
      <c r="F17" s="24">
        <f t="shared" si="0"/>
        <v>0</v>
      </c>
    </row>
    <row r="18" spans="1:6" ht="120.65" customHeight="1" x14ac:dyDescent="0.35">
      <c r="A18" s="5" t="s">
        <v>44</v>
      </c>
      <c r="B18" s="47" t="s">
        <v>51</v>
      </c>
      <c r="C18" s="18" t="s">
        <v>17</v>
      </c>
      <c r="D18" s="27">
        <v>2</v>
      </c>
      <c r="E18" s="27"/>
      <c r="F18" s="27">
        <f>D18*E18</f>
        <v>0</v>
      </c>
    </row>
    <row r="19" spans="1:6" ht="105.65" customHeight="1" x14ac:dyDescent="0.35">
      <c r="A19" s="5" t="s">
        <v>45</v>
      </c>
      <c r="B19" s="47" t="s">
        <v>38</v>
      </c>
      <c r="C19" s="18" t="s">
        <v>14</v>
      </c>
      <c r="D19" s="24">
        <v>148</v>
      </c>
      <c r="E19" s="24"/>
      <c r="F19" s="24">
        <f t="shared" si="0"/>
        <v>0</v>
      </c>
    </row>
    <row r="20" spans="1:6" ht="191.5" customHeight="1" x14ac:dyDescent="0.35">
      <c r="A20" s="5" t="s">
        <v>46</v>
      </c>
      <c r="B20" s="47" t="s">
        <v>25</v>
      </c>
      <c r="C20" s="18" t="s">
        <v>14</v>
      </c>
      <c r="D20" s="24">
        <v>148</v>
      </c>
      <c r="E20" s="24"/>
      <c r="F20" s="24">
        <f t="shared" si="0"/>
        <v>0</v>
      </c>
    </row>
    <row r="21" spans="1:6" ht="152.5" customHeight="1" x14ac:dyDescent="0.35">
      <c r="A21" s="5" t="s">
        <v>47</v>
      </c>
      <c r="B21" s="47" t="s">
        <v>49</v>
      </c>
      <c r="C21" s="18" t="s">
        <v>17</v>
      </c>
      <c r="D21" s="24">
        <v>45</v>
      </c>
      <c r="E21" s="24"/>
      <c r="F21" s="24">
        <f t="shared" si="0"/>
        <v>0</v>
      </c>
    </row>
    <row r="22" spans="1:6" ht="151.15" customHeight="1" x14ac:dyDescent="0.35">
      <c r="A22" s="5" t="s">
        <v>48</v>
      </c>
      <c r="B22" s="47" t="s">
        <v>39</v>
      </c>
      <c r="C22" s="18" t="s">
        <v>14</v>
      </c>
      <c r="D22" s="24">
        <v>148</v>
      </c>
      <c r="E22" s="24"/>
      <c r="F22" s="24">
        <f t="shared" si="0"/>
        <v>0</v>
      </c>
    </row>
    <row r="23" spans="1:6" ht="79.150000000000006" customHeight="1" x14ac:dyDescent="0.35">
      <c r="A23" s="5" t="s">
        <v>79</v>
      </c>
      <c r="B23" s="47" t="s">
        <v>26</v>
      </c>
      <c r="C23" s="18" t="s">
        <v>17</v>
      </c>
      <c r="D23" s="24">
        <v>75</v>
      </c>
      <c r="E23" s="24"/>
      <c r="F23" s="24">
        <f t="shared" si="0"/>
        <v>0</v>
      </c>
    </row>
    <row r="24" spans="1:6" x14ac:dyDescent="0.35">
      <c r="A24" s="7"/>
      <c r="B24" s="13" t="s">
        <v>27</v>
      </c>
      <c r="C24" s="7"/>
      <c r="D24" s="25"/>
      <c r="E24" s="25"/>
      <c r="F24" s="67">
        <f>SUM(F16:F23)</f>
        <v>0</v>
      </c>
    </row>
    <row r="25" spans="1:6" x14ac:dyDescent="0.35">
      <c r="A25" s="5"/>
      <c r="B25" s="14"/>
      <c r="C25" s="5"/>
      <c r="D25" s="26"/>
      <c r="E25" s="26"/>
      <c r="F25" s="28"/>
    </row>
    <row r="26" spans="1:6" x14ac:dyDescent="0.35">
      <c r="A26" s="6" t="s">
        <v>18</v>
      </c>
      <c r="B26" s="12" t="s">
        <v>50</v>
      </c>
      <c r="C26" s="6"/>
      <c r="D26" s="23"/>
      <c r="E26" s="23"/>
      <c r="F26" s="23"/>
    </row>
    <row r="27" spans="1:6" ht="122.5" customHeight="1" x14ac:dyDescent="0.35">
      <c r="A27" s="5" t="s">
        <v>19</v>
      </c>
      <c r="B27" s="47" t="s">
        <v>28</v>
      </c>
      <c r="C27" s="18" t="s">
        <v>10</v>
      </c>
      <c r="D27" s="24">
        <v>37</v>
      </c>
      <c r="E27" s="24"/>
      <c r="F27" s="24">
        <f t="shared" ref="F27:F40" si="1">D27*E27</f>
        <v>0</v>
      </c>
    </row>
    <row r="28" spans="1:6" ht="97.9" customHeight="1" x14ac:dyDescent="0.35">
      <c r="A28" s="5" t="s">
        <v>20</v>
      </c>
      <c r="B28" s="47" t="s">
        <v>40</v>
      </c>
      <c r="C28" s="18" t="s">
        <v>17</v>
      </c>
      <c r="D28" s="27">
        <v>2</v>
      </c>
      <c r="E28" s="27"/>
      <c r="F28" s="27">
        <f t="shared" si="1"/>
        <v>0</v>
      </c>
    </row>
    <row r="29" spans="1:6" ht="111" customHeight="1" x14ac:dyDescent="0.35">
      <c r="A29" s="5" t="s">
        <v>21</v>
      </c>
      <c r="B29" s="47" t="s">
        <v>52</v>
      </c>
      <c r="C29" s="18" t="s">
        <v>17</v>
      </c>
      <c r="D29" s="27">
        <v>19</v>
      </c>
      <c r="E29" s="27"/>
      <c r="F29" s="27">
        <f t="shared" si="1"/>
        <v>0</v>
      </c>
    </row>
    <row r="30" spans="1:6" ht="99" customHeight="1" x14ac:dyDescent="0.35">
      <c r="A30" s="5" t="s">
        <v>23</v>
      </c>
      <c r="B30" s="47" t="s">
        <v>53</v>
      </c>
      <c r="C30" s="18" t="s">
        <v>17</v>
      </c>
      <c r="D30" s="27">
        <v>1.5</v>
      </c>
      <c r="E30" s="27"/>
      <c r="F30" s="27">
        <f t="shared" si="1"/>
        <v>0</v>
      </c>
    </row>
    <row r="31" spans="1:6" ht="77.5" customHeight="1" x14ac:dyDescent="0.35">
      <c r="A31" s="5" t="s">
        <v>34</v>
      </c>
      <c r="B31" s="47" t="s">
        <v>80</v>
      </c>
      <c r="C31" s="18" t="s">
        <v>22</v>
      </c>
      <c r="D31" s="27">
        <v>1200</v>
      </c>
      <c r="E31" s="27"/>
      <c r="F31" s="27">
        <f t="shared" si="1"/>
        <v>0</v>
      </c>
    </row>
    <row r="32" spans="1:6" ht="151.9" customHeight="1" x14ac:dyDescent="0.35">
      <c r="A32" s="5" t="s">
        <v>35</v>
      </c>
      <c r="B32" s="47" t="s">
        <v>81</v>
      </c>
      <c r="C32" s="18" t="s">
        <v>14</v>
      </c>
      <c r="D32" s="27">
        <v>148</v>
      </c>
      <c r="E32" s="27"/>
      <c r="F32" s="27">
        <f t="shared" si="1"/>
        <v>0</v>
      </c>
    </row>
    <row r="33" spans="1:6" ht="196" customHeight="1" x14ac:dyDescent="0.35">
      <c r="A33" s="5" t="s">
        <v>36</v>
      </c>
      <c r="B33" s="47" t="s">
        <v>66</v>
      </c>
      <c r="C33" s="18" t="s">
        <v>16</v>
      </c>
      <c r="D33" s="27">
        <v>1</v>
      </c>
      <c r="E33" s="27"/>
      <c r="F33" s="27">
        <f t="shared" ref="F33" si="2">D33*E33</f>
        <v>0</v>
      </c>
    </row>
    <row r="34" spans="1:6" ht="190" x14ac:dyDescent="0.35">
      <c r="A34" s="5" t="s">
        <v>37</v>
      </c>
      <c r="B34" s="47" t="s">
        <v>67</v>
      </c>
      <c r="C34" s="18" t="s">
        <v>16</v>
      </c>
      <c r="D34" s="27">
        <v>1</v>
      </c>
      <c r="E34" s="27"/>
      <c r="F34" s="27">
        <f t="shared" ref="F34:F39" si="3">D34*E34</f>
        <v>0</v>
      </c>
    </row>
    <row r="35" spans="1:6" ht="229.9" customHeight="1" x14ac:dyDescent="0.35">
      <c r="A35" s="5" t="s">
        <v>54</v>
      </c>
      <c r="B35" s="47" t="s">
        <v>71</v>
      </c>
      <c r="C35" s="18" t="s">
        <v>16</v>
      </c>
      <c r="D35" s="27">
        <v>1</v>
      </c>
      <c r="E35" s="27"/>
      <c r="F35" s="27">
        <f t="shared" si="3"/>
        <v>0</v>
      </c>
    </row>
    <row r="36" spans="1:6" ht="231.65" customHeight="1" x14ac:dyDescent="0.35">
      <c r="A36" s="5" t="s">
        <v>64</v>
      </c>
      <c r="B36" s="47" t="s">
        <v>72</v>
      </c>
      <c r="C36" s="18" t="s">
        <v>16</v>
      </c>
      <c r="D36" s="27">
        <v>1</v>
      </c>
      <c r="E36" s="27"/>
      <c r="F36" s="27">
        <f t="shared" si="3"/>
        <v>0</v>
      </c>
    </row>
    <row r="37" spans="1:6" ht="220" x14ac:dyDescent="0.35">
      <c r="A37" s="5" t="s">
        <v>65</v>
      </c>
      <c r="B37" s="66" t="s">
        <v>73</v>
      </c>
      <c r="C37" s="18" t="s">
        <v>16</v>
      </c>
      <c r="D37" s="27">
        <v>1</v>
      </c>
      <c r="E37" s="27"/>
      <c r="F37" s="27">
        <f t="shared" si="3"/>
        <v>0</v>
      </c>
    </row>
    <row r="38" spans="1:6" ht="168" customHeight="1" x14ac:dyDescent="0.35">
      <c r="A38" s="5" t="s">
        <v>68</v>
      </c>
      <c r="B38" s="66" t="s">
        <v>74</v>
      </c>
      <c r="C38" s="18" t="s">
        <v>16</v>
      </c>
      <c r="D38" s="27">
        <v>1</v>
      </c>
      <c r="E38" s="27"/>
      <c r="F38" s="27">
        <f t="shared" si="3"/>
        <v>0</v>
      </c>
    </row>
    <row r="39" spans="1:6" ht="133.15" customHeight="1" x14ac:dyDescent="0.35">
      <c r="A39" s="5" t="s">
        <v>69</v>
      </c>
      <c r="B39" s="15" t="s">
        <v>76</v>
      </c>
      <c r="C39" s="18" t="s">
        <v>16</v>
      </c>
      <c r="D39" s="27">
        <v>2</v>
      </c>
      <c r="E39" s="27"/>
      <c r="F39" s="27">
        <f t="shared" si="3"/>
        <v>0</v>
      </c>
    </row>
    <row r="40" spans="1:6" ht="112.9" customHeight="1" x14ac:dyDescent="0.35">
      <c r="A40" s="5" t="s">
        <v>70</v>
      </c>
      <c r="B40" s="15" t="s">
        <v>75</v>
      </c>
      <c r="C40" s="18" t="s">
        <v>16</v>
      </c>
      <c r="D40" s="27">
        <v>2</v>
      </c>
      <c r="E40" s="27"/>
      <c r="F40" s="27">
        <f t="shared" si="1"/>
        <v>0</v>
      </c>
    </row>
    <row r="41" spans="1:6" x14ac:dyDescent="0.35">
      <c r="A41" s="7"/>
      <c r="B41" s="13" t="s">
        <v>55</v>
      </c>
      <c r="C41" s="7"/>
      <c r="D41" s="25"/>
      <c r="E41" s="25"/>
      <c r="F41" s="67">
        <f>SUM(F27:F40)</f>
        <v>0</v>
      </c>
    </row>
    <row r="42" spans="1:6" x14ac:dyDescent="0.35">
      <c r="A42" s="5"/>
      <c r="B42" s="14"/>
      <c r="C42" s="5"/>
      <c r="D42" s="26"/>
      <c r="E42" s="26"/>
      <c r="F42" s="28"/>
    </row>
    <row r="43" spans="1:6" x14ac:dyDescent="0.35">
      <c r="A43" s="7"/>
      <c r="B43" s="13" t="s">
        <v>29</v>
      </c>
      <c r="C43" s="7"/>
      <c r="D43" s="25"/>
      <c r="E43" s="25"/>
      <c r="F43" s="67">
        <f>SUM(F13+F24+F41)</f>
        <v>0</v>
      </c>
    </row>
    <row r="44" spans="1:6" x14ac:dyDescent="0.35">
      <c r="A44" s="3"/>
      <c r="B44" s="17"/>
      <c r="C44" s="3"/>
      <c r="D44" s="20"/>
      <c r="E44" s="20"/>
      <c r="F44" s="20"/>
    </row>
    <row r="45" spans="1:6" x14ac:dyDescent="0.35">
      <c r="A45" s="3"/>
      <c r="B45" s="16"/>
      <c r="C45" s="3"/>
      <c r="D45" s="20"/>
      <c r="E45" s="20"/>
      <c r="F45" s="20"/>
    </row>
    <row r="46" spans="1:6" x14ac:dyDescent="0.35">
      <c r="A46" s="3"/>
      <c r="B46" s="16"/>
      <c r="C46" s="3"/>
      <c r="D46" s="20"/>
      <c r="E46" s="20"/>
      <c r="F46" s="20"/>
    </row>
  </sheetData>
  <mergeCells count="3">
    <mergeCell ref="B4:C4"/>
    <mergeCell ref="D4:F4"/>
    <mergeCell ref="A9:F9"/>
  </mergeCells>
  <pageMargins left="0.7" right="0.7" top="0.75" bottom="0.75" header="0.3" footer="0.3"/>
  <pageSetup paperSize="9" scale="92" orientation="portrait" r:id="rId1"/>
  <headerFooter>
    <oddFooter>&amp;L&amp;"Arial,Uobičajeno"&amp;8Krapina, srpanj 2025.&amp;R&amp;"Arial,Uobičajeno"&amp;8str.&amp;P/&amp;N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4</vt:i4>
      </vt:variant>
      <vt:variant>
        <vt:lpstr>Imenovani rasponi</vt:lpstr>
      </vt:variant>
      <vt:variant>
        <vt:i4>2</vt:i4>
      </vt:variant>
    </vt:vector>
  </HeadingPairs>
  <TitlesOfParts>
    <vt:vector size="6" baseType="lpstr">
      <vt:lpstr>NASLOVNA</vt:lpstr>
      <vt:lpstr>ODREDBE</vt:lpstr>
      <vt:lpstr>REKAPITULACIJA</vt:lpstr>
      <vt:lpstr>TROŠKOVNIK</vt:lpstr>
      <vt:lpstr>NASLOVNA!Podrucje_ispisa</vt:lpstr>
      <vt:lpstr>ODREDBE!Podrucje_ispisa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Sandra Vorih</cp:lastModifiedBy>
  <cp:lastPrinted>2022-05-11T05:45:03Z</cp:lastPrinted>
  <dcterms:created xsi:type="dcterms:W3CDTF">2022-05-11T05:35:14Z</dcterms:created>
  <dcterms:modified xsi:type="dcterms:W3CDTF">2026-03-14T11:14:38Z</dcterms:modified>
</cp:coreProperties>
</file>